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40" windowHeight="15600"/>
  </bookViews>
  <sheets>
    <sheet name="без учета счетов бюджета" sheetId="2" r:id="rId1"/>
  </sheets>
  <definedNames>
    <definedName name="_xlnm.Print_Titles" localSheetId="0">'без учета счетов бюджета'!$17:$17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32" i="2"/>
  <c r="G127"/>
  <c r="H47"/>
  <c r="G47"/>
  <c r="F117"/>
  <c r="F106"/>
  <c r="G50" l="1"/>
  <c r="G49" s="1"/>
  <c r="H50"/>
  <c r="H49" s="1"/>
  <c r="F50"/>
  <c r="F49" s="1"/>
  <c r="F47"/>
  <c r="G32" l="1"/>
  <c r="G31" s="1"/>
  <c r="H32"/>
  <c r="H31" s="1"/>
  <c r="F32"/>
  <c r="F31" s="1"/>
  <c r="G137"/>
  <c r="G136" s="1"/>
  <c r="H137"/>
  <c r="H136" s="1"/>
  <c r="F137"/>
  <c r="F136" s="1"/>
  <c r="G93"/>
  <c r="G92" s="1"/>
  <c r="H93"/>
  <c r="H92" s="1"/>
  <c r="F93"/>
  <c r="F92" s="1"/>
  <c r="H78"/>
  <c r="H77" s="1"/>
  <c r="G78"/>
  <c r="G77" s="1"/>
  <c r="F78"/>
  <c r="F77" s="1"/>
  <c r="G45"/>
  <c r="H45"/>
  <c r="F45"/>
  <c r="F152"/>
  <c r="F151" s="1"/>
  <c r="F150" s="1"/>
  <c r="F149" s="1"/>
  <c r="F97" l="1"/>
  <c r="F96" s="1"/>
  <c r="H147"/>
  <c r="H146" s="1"/>
  <c r="H145" s="1"/>
  <c r="H144" s="1"/>
  <c r="G147"/>
  <c r="G146" s="1"/>
  <c r="G145" s="1"/>
  <c r="G144" s="1"/>
  <c r="H142"/>
  <c r="H141" s="1"/>
  <c r="H140" s="1"/>
  <c r="H139" s="1"/>
  <c r="G142"/>
  <c r="G141" s="1"/>
  <c r="G140" s="1"/>
  <c r="G139" s="1"/>
  <c r="H134"/>
  <c r="H131" s="1"/>
  <c r="G134"/>
  <c r="G131" s="1"/>
  <c r="H127"/>
  <c r="H126" s="1"/>
  <c r="G126"/>
  <c r="H124"/>
  <c r="H123" s="1"/>
  <c r="G124"/>
  <c r="G123" s="1"/>
  <c r="H121"/>
  <c r="H120" s="1"/>
  <c r="G121"/>
  <c r="G120" s="1"/>
  <c r="H117"/>
  <c r="G117"/>
  <c r="H115"/>
  <c r="G115"/>
  <c r="H112"/>
  <c r="H111" s="1"/>
  <c r="G112"/>
  <c r="G111" s="1"/>
  <c r="H109"/>
  <c r="H108" s="1"/>
  <c r="G109"/>
  <c r="G108" s="1"/>
  <c r="H104"/>
  <c r="H103" s="1"/>
  <c r="G104"/>
  <c r="G103" s="1"/>
  <c r="H100"/>
  <c r="H99" s="1"/>
  <c r="H95" s="1"/>
  <c r="G100"/>
  <c r="G99" s="1"/>
  <c r="G95" s="1"/>
  <c r="H90"/>
  <c r="H89" s="1"/>
  <c r="H88" s="1"/>
  <c r="G90"/>
  <c r="G89" s="1"/>
  <c r="G88" s="1"/>
  <c r="H85"/>
  <c r="H84" s="1"/>
  <c r="H83" s="1"/>
  <c r="G85"/>
  <c r="G84" s="1"/>
  <c r="G83" s="1"/>
  <c r="H81"/>
  <c r="H80" s="1"/>
  <c r="G81"/>
  <c r="G80" s="1"/>
  <c r="H75"/>
  <c r="H74" s="1"/>
  <c r="G75"/>
  <c r="G74" s="1"/>
  <c r="H72"/>
  <c r="H71" s="1"/>
  <c r="G72"/>
  <c r="G71" s="1"/>
  <c r="H69"/>
  <c r="H68" s="1"/>
  <c r="G69"/>
  <c r="G68" s="1"/>
  <c r="H66"/>
  <c r="H65" s="1"/>
  <c r="G66"/>
  <c r="G65" s="1"/>
  <c r="H63"/>
  <c r="H62" s="1"/>
  <c r="G63"/>
  <c r="G62" s="1"/>
  <c r="H58"/>
  <c r="H57" s="1"/>
  <c r="H56" s="1"/>
  <c r="H55" s="1"/>
  <c r="G58"/>
  <c r="G57" s="1"/>
  <c r="G56" s="1"/>
  <c r="G55" s="1"/>
  <c r="H53"/>
  <c r="H52" s="1"/>
  <c r="G53"/>
  <c r="G52" s="1"/>
  <c r="H43"/>
  <c r="H42" s="1"/>
  <c r="H38" s="1"/>
  <c r="G43"/>
  <c r="G42" s="1"/>
  <c r="H40"/>
  <c r="H39" s="1"/>
  <c r="G40"/>
  <c r="G39" s="1"/>
  <c r="G38" s="1"/>
  <c r="H36"/>
  <c r="H35" s="1"/>
  <c r="H34" s="1"/>
  <c r="G36"/>
  <c r="G35" s="1"/>
  <c r="G34" s="1"/>
  <c r="H29"/>
  <c r="H28" s="1"/>
  <c r="G29"/>
  <c r="G28" s="1"/>
  <c r="H22"/>
  <c r="G22"/>
  <c r="H24"/>
  <c r="G24"/>
  <c r="H26"/>
  <c r="G26"/>
  <c r="H130" l="1"/>
  <c r="H129" s="1"/>
  <c r="G130"/>
  <c r="G129" s="1"/>
  <c r="G114"/>
  <c r="G102" s="1"/>
  <c r="G87" s="1"/>
  <c r="H114"/>
  <c r="G21"/>
  <c r="G20" s="1"/>
  <c r="H21"/>
  <c r="H20" s="1"/>
  <c r="H102"/>
  <c r="H87" s="1"/>
  <c r="H61"/>
  <c r="H60" s="1"/>
  <c r="G61"/>
  <c r="G60" s="1"/>
  <c r="H19" l="1"/>
  <c r="H154" s="1"/>
  <c r="G19"/>
  <c r="G154" s="1"/>
  <c r="F127" l="1"/>
  <c r="F126" s="1"/>
  <c r="F29"/>
  <c r="F28" s="1"/>
  <c r="F26"/>
  <c r="F24"/>
  <c r="F22"/>
  <c r="F85"/>
  <c r="F84" s="1"/>
  <c r="F83" s="1"/>
  <c r="F147"/>
  <c r="F146" s="1"/>
  <c r="F145" s="1"/>
  <c r="F144" s="1"/>
  <c r="F142"/>
  <c r="F141" s="1"/>
  <c r="F140" s="1"/>
  <c r="F139" s="1"/>
  <c r="F134"/>
  <c r="F131" s="1"/>
  <c r="F130" s="1"/>
  <c r="F124"/>
  <c r="F123" s="1"/>
  <c r="F121"/>
  <c r="F120" s="1"/>
  <c r="F115"/>
  <c r="F112"/>
  <c r="F111" s="1"/>
  <c r="F109"/>
  <c r="F108" s="1"/>
  <c r="F104"/>
  <c r="F103" s="1"/>
  <c r="F100"/>
  <c r="F99" s="1"/>
  <c r="F95" s="1"/>
  <c r="F90"/>
  <c r="F89" s="1"/>
  <c r="F88" s="1"/>
  <c r="F81"/>
  <c r="F80" s="1"/>
  <c r="F75"/>
  <c r="F74" s="1"/>
  <c r="F72"/>
  <c r="F71" s="1"/>
  <c r="F69"/>
  <c r="F68" s="1"/>
  <c r="F66"/>
  <c r="F65" s="1"/>
  <c r="F63"/>
  <c r="F62" s="1"/>
  <c r="F58"/>
  <c r="F57" s="1"/>
  <c r="F56" s="1"/>
  <c r="F55" s="1"/>
  <c r="F43"/>
  <c r="F42" s="1"/>
  <c r="F40"/>
  <c r="F39" s="1"/>
  <c r="F36"/>
  <c r="F35" s="1"/>
  <c r="F34" s="1"/>
  <c r="F38" l="1"/>
  <c r="F61"/>
  <c r="F60" s="1"/>
  <c r="F129"/>
  <c r="F21"/>
  <c r="F20" s="1"/>
  <c r="F114"/>
  <c r="F102" s="1"/>
  <c r="F19" l="1"/>
  <c r="F87"/>
  <c r="F154" l="1"/>
</calcChain>
</file>

<file path=xl/sharedStrings.xml><?xml version="1.0" encoding="utf-8"?>
<sst xmlns="http://schemas.openxmlformats.org/spreadsheetml/2006/main" count="568" uniqueCount="147">
  <si>
    <t>Наименование показателя</t>
  </si>
  <si>
    <t>100</t>
  </si>
  <si>
    <t>120</t>
  </si>
  <si>
    <t>200</t>
  </si>
  <si>
    <t>240</t>
  </si>
  <si>
    <t>800</t>
  </si>
  <si>
    <t>850</t>
  </si>
  <si>
    <t>870</t>
  </si>
  <si>
    <t>300</t>
  </si>
  <si>
    <t>830</t>
  </si>
  <si>
    <t>400</t>
  </si>
  <si>
    <t>410</t>
  </si>
  <si>
    <t>9990029370</t>
  </si>
  <si>
    <t>А2001L3230</t>
  </si>
  <si>
    <t>310</t>
  </si>
  <si>
    <t>600</t>
  </si>
  <si>
    <t>610</t>
  </si>
  <si>
    <t>ВСЕГО РАСХОДОВ:</t>
  </si>
  <si>
    <t>к решению Собрания депутатов</t>
  </si>
  <si>
    <t>«О бюджете Городского поселения Звенигово</t>
  </si>
  <si>
    <t xml:space="preserve">Звениговского муниципального района  </t>
  </si>
  <si>
    <t>РАСПРЕДЕЛЕНИЕ</t>
  </si>
  <si>
    <t>бюджетных ассигнований по разделам, подразделам</t>
  </si>
  <si>
    <t>целевым статьям, группам (группам и подгруппам) видов расходов</t>
  </si>
  <si>
    <t xml:space="preserve">  классификации расходов бюджета Городского поселения Звенигово</t>
  </si>
  <si>
    <t>Рз</t>
  </si>
  <si>
    <t>Пз</t>
  </si>
  <si>
    <t>ЦС</t>
  </si>
  <si>
    <t>ВР</t>
  </si>
  <si>
    <t>01</t>
  </si>
  <si>
    <t>04</t>
  </si>
  <si>
    <t>03</t>
  </si>
  <si>
    <t>09</t>
  </si>
  <si>
    <t>05</t>
  </si>
  <si>
    <t>02</t>
  </si>
  <si>
    <t>06</t>
  </si>
  <si>
    <t>тыс.рублей</t>
  </si>
  <si>
    <t>ОБЩЕГОСУДАРСТВЕННЫЕ ВОПРОСЫ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</si>
  <si>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</si>
  <si>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</si>
  <si>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</si>
  <si>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</si>
  <si>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</si>
  <si>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</si>
  <si>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</si>
  <si>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ЖИЛИЩНО-КОММУНАЛЬНОЕ ХОЗЯЙСТВО</t>
  </si>
  <si>
    <t>Жилищное хозяйство</t>
  </si>
  <si>
    <t>Коммунальное хозяйство</t>
  </si>
  <si>
    <t>10</t>
  </si>
  <si>
    <t>11</t>
  </si>
  <si>
    <t>Резервные фонды</t>
  </si>
  <si>
    <t>Резервные средства</t>
  </si>
  <si>
    <t>Другие общегосударственные вопросы</t>
  </si>
  <si>
    <t>Социальное обеспечение и иные выплаты населению</t>
  </si>
  <si>
    <t>Исполнение судебных актов</t>
  </si>
  <si>
    <t>НАЦИОНАЛЬНАЯ БЕЗОПАСНОСТЬ И ПРАВООХРАНИТЕЛЬНАЯ ДЕЯТЕЛЬНОСТЬ</t>
  </si>
  <si>
    <t>НАЦИОНАЛЬНАЯ ЭКОНОМИКА</t>
  </si>
  <si>
    <t xml:space="preserve"> Дорожное хозяйство (дорожные фонды)</t>
  </si>
  <si>
    <t>Осуществление целевых мероприятий в отношении автомобильных дорог общего пользования местного значения</t>
  </si>
  <si>
    <t>Капитальные вложения в объекты государственной (муниципальной) собственности</t>
  </si>
  <si>
    <t>Бюджетные инвестиции</t>
  </si>
  <si>
    <t>Реализация мероприятий индивидуальных программ социально-экономического развития субъектов Российской Федерации в части строительства и жилищно-коммунального хозяйства</t>
  </si>
  <si>
    <t>Благоустройство</t>
  </si>
  <si>
    <t>Реализация программ формирования современной городской среды (доля финансового участия заинтересованных лиц)</t>
  </si>
  <si>
    <t>ОХРАНА ОКРУЖАЮЩЕЙ СРЕДЫ</t>
  </si>
  <si>
    <t>Сбор, удаление отходов и очистка сточных вод</t>
  </si>
  <si>
    <t>СОЦИАЛЬНАЯ ПОЛИТИКА</t>
  </si>
  <si>
    <t>Пенсионное обеспечение</t>
  </si>
  <si>
    <t>Публичные нормативные социальные выплаты гражданам</t>
  </si>
  <si>
    <t>ФИЗИЧЕСКАЯ КУЛЬТУРА И СПОРТ</t>
  </si>
  <si>
    <t>Физическая культура</t>
  </si>
  <si>
    <t>Предоставление субсидий бюджетным, автономным учреждениям и иным некоммерческим организациям</t>
  </si>
  <si>
    <t>Субсидии бюджетным учреждениям</t>
  </si>
  <si>
    <t>Реализация  программ формирования современной городской среды</t>
  </si>
  <si>
    <t>Защита населения и территории от чрезвычайных ситуаций природного и техногенного характера, пожарная безопасность</t>
  </si>
  <si>
    <t>Другие вопросы в области нацинальной экономики</t>
  </si>
  <si>
    <t>12</t>
  </si>
  <si>
    <t>А11F225550</t>
  </si>
  <si>
    <t>А11F255550</t>
  </si>
  <si>
    <t>Республики Марий Эл на 2022 год</t>
  </si>
  <si>
    <t>и на плановый период 2023 и 2024 годов»</t>
  </si>
  <si>
    <t>Звениговского муниципального района Республики Марий Эл на 2022 год</t>
  </si>
  <si>
    <t>Содержание администрации поселения</t>
  </si>
  <si>
    <t>Содержание Главы администрации поселения</t>
  </si>
  <si>
    <t>Создание резервного фонда администрации Городского поселения Звенигово</t>
  </si>
  <si>
    <t>Управление имуществом муниципальной сосбтвенности поселения (оценка недвижимости, признание прав, регулирование отношений по муниципальной собственности)</t>
  </si>
  <si>
    <t>Выполнение других общегосударственных обязательств поселения</t>
  </si>
  <si>
    <t>Осуществление мероприятий в области обеспечения первичных мер пожарной безопасности</t>
  </si>
  <si>
    <t>Капитальный ремонт и ремонт автомобильных дорог общего пользования местного значения и искусственных сооружений на них</t>
  </si>
  <si>
    <t>Содержание автомобильных дорог общего пользования местного значения и искусственных сооружений на них</t>
  </si>
  <si>
    <t>Формирование системы документов территориальногопланирования и градостроительного зонирования</t>
  </si>
  <si>
    <t>Взносы на капитальный ремонт общего имущества в многоквартирных домах собственником жилого помещения многоквартирного дома</t>
  </si>
  <si>
    <t>Освещение улиц в населенных пунктах поселения</t>
  </si>
  <si>
    <t>Мероприятия по ремонту, реконструкции и модернизации сетей и прочих объектов инфраструктуры систем коммунального водоснабжения и водоотведения, газоснабжения</t>
  </si>
  <si>
    <t>Озеленение территорий</t>
  </si>
  <si>
    <t>Организация ритуальных услуг и содержание мест захоронение</t>
  </si>
  <si>
    <t>Прочие мероприятия по благоустройству территории поселения</t>
  </si>
  <si>
    <t>Обеспечение условий для развития на территории поселения физической культуры  и массового спорта, организация проведения физкультурно-оздоровительных и спортивных мероприятий поселения</t>
  </si>
  <si>
    <t>Пенсии за выслугу лет лицам, замещавшим должности муниципальной службы в органах местного самоуправления поселения</t>
  </si>
  <si>
    <t>Условно утверждаемые расходы</t>
  </si>
  <si>
    <t>ПРИЛОЖЕНИЕ № 3</t>
  </si>
  <si>
    <t>и на плановый период 2023 и 2024 годов</t>
  </si>
  <si>
    <t>А370126020</t>
  </si>
  <si>
    <t>А370126030</t>
  </si>
  <si>
    <t>А320126050</t>
  </si>
  <si>
    <t>А330226080</t>
  </si>
  <si>
    <t>А330226110</t>
  </si>
  <si>
    <t>А370326150</t>
  </si>
  <si>
    <t>А320326350</t>
  </si>
  <si>
    <t>А310127350</t>
  </si>
  <si>
    <t>А310127360</t>
  </si>
  <si>
    <t>А310127540</t>
  </si>
  <si>
    <t>А310127550</t>
  </si>
  <si>
    <t>А310127560</t>
  </si>
  <si>
    <t>А3101S0250</t>
  </si>
  <si>
    <t>А330226100</t>
  </si>
  <si>
    <t>А350129400</t>
  </si>
  <si>
    <t>А350329430</t>
  </si>
  <si>
    <t>А350429330</t>
  </si>
  <si>
    <t>А350429350</t>
  </si>
  <si>
    <t>А350429360</t>
  </si>
  <si>
    <t>А350429370</t>
  </si>
  <si>
    <t>А360112010</t>
  </si>
  <si>
    <t>А350526260</t>
  </si>
  <si>
    <t>А350329120</t>
  </si>
  <si>
    <t>Резервный фонд Правительства Республики Марий Эл</t>
  </si>
  <si>
    <t>Межбюджетные трансферты общего характера бюджетам субъектов Российской Федерации и муниципальных образований</t>
  </si>
  <si>
    <t>14</t>
  </si>
  <si>
    <t>Прочие межбюджетные трансферты общего характера</t>
  </si>
  <si>
    <t>А370429500</t>
  </si>
  <si>
    <t>Межбюджетные трансферты из бюджета поселения в бюджет муниципального района на исполнение переданных полномочий</t>
  </si>
  <si>
    <t>Межбюджетные трансферты</t>
  </si>
  <si>
    <t>Иные межбюджетные трансферты</t>
  </si>
  <si>
    <t>Иные выплаты населению</t>
  </si>
  <si>
    <t>А310155490</t>
  </si>
  <si>
    <t>Поощрение за достижение показателей деятельности органов исполнительной власти субъектов Российской Федерации</t>
  </si>
  <si>
    <t>А350229450</t>
  </si>
  <si>
    <t>Снос аварийного жилищного фонда</t>
  </si>
  <si>
    <t>А2001L323F</t>
  </si>
  <si>
    <t>Реализация мероприятий индивидуальных программ социально-экономического развития субъектов Российской Федерации в части строительства и жилищно-коммунального хозяйства за счет средств резервного фонда Правительства Российской Федерации</t>
  </si>
  <si>
    <t xml:space="preserve">За достижение показателей деятельности органов местного самоуправления для поощрения муниципальных управленческих команд </t>
  </si>
  <si>
    <t>А370129650</t>
  </si>
  <si>
    <t>Выполнение других общегосударственных вопросов</t>
  </si>
  <si>
    <t>А370126110</t>
  </si>
  <si>
    <t>А120134240</t>
  </si>
  <si>
    <t>Строительство II очереди набережной в рамках проекта "Речные ворота Звенигово. Набережная у причала на Волге"</t>
  </si>
  <si>
    <t>в редакции решения  от "29" декабря 2022 года № 265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</si>
</sst>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8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name val="Calibri"/>
      <family val="2"/>
      <scheme val="minor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Arial Cyr"/>
      <charset val="204"/>
    </font>
  </fonts>
  <fills count="7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CC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8"/>
      </bottom>
      <diagonal/>
    </border>
    <border>
      <left style="thin">
        <color rgb="FF000000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</borders>
  <cellStyleXfs count="51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10" fontId="3" fillId="2" borderId="2">
      <alignment horizontal="right" vertical="top" shrinkToFit="1"/>
    </xf>
    <xf numFmtId="0" fontId="3" fillId="0" borderId="2">
      <alignment horizontal="left"/>
    </xf>
    <xf numFmtId="4" fontId="3" fillId="3" borderId="2">
      <alignment horizontal="right" vertical="top" shrinkToFit="1"/>
    </xf>
    <xf numFmtId="10" fontId="3" fillId="3" borderId="2">
      <alignment horizontal="right" vertical="top" shrinkToFit="1"/>
    </xf>
    <xf numFmtId="0" fontId="1" fillId="0" borderId="1">
      <alignment horizontal="left" wrapText="1"/>
    </xf>
    <xf numFmtId="0" fontId="4" fillId="0" borderId="0"/>
    <xf numFmtId="0" fontId="4" fillId="0" borderId="0"/>
    <xf numFmtId="0" fontId="4" fillId="0" borderId="0"/>
    <xf numFmtId="0" fontId="1" fillId="0" borderId="1"/>
    <xf numFmtId="0" fontId="1" fillId="0" borderId="1"/>
    <xf numFmtId="0" fontId="1" fillId="4" borderId="1"/>
    <xf numFmtId="1" fontId="1" fillId="0" borderId="2">
      <alignment horizontal="left" vertical="top" wrapText="1" indent="2"/>
    </xf>
    <xf numFmtId="0" fontId="1" fillId="4" borderId="1">
      <alignment shrinkToFit="1"/>
    </xf>
    <xf numFmtId="4" fontId="1" fillId="0" borderId="2">
      <alignment horizontal="right" vertical="top" shrinkToFit="1"/>
    </xf>
    <xf numFmtId="10" fontId="1" fillId="0" borderId="2">
      <alignment horizontal="right" vertical="top" shrinkToFit="1"/>
    </xf>
    <xf numFmtId="0" fontId="1" fillId="0" borderId="1">
      <alignment vertical="top"/>
    </xf>
    <xf numFmtId="0" fontId="1" fillId="4" borderId="1">
      <alignment horizontal="center"/>
    </xf>
    <xf numFmtId="0" fontId="1" fillId="4" borderId="1">
      <alignment horizontal="left"/>
    </xf>
  </cellStyleXfs>
  <cellXfs count="44">
    <xf numFmtId="0" fontId="0" fillId="0" borderId="0" xfId="0"/>
    <xf numFmtId="0" fontId="0" fillId="0" borderId="0" xfId="0" applyProtection="1">
      <protection locked="0"/>
    </xf>
    <xf numFmtId="0" fontId="1" fillId="0" borderId="1" xfId="2" applyNumberFormat="1" applyProtection="1"/>
    <xf numFmtId="0" fontId="6" fillId="6" borderId="1" xfId="0" applyFont="1" applyFill="1" applyBorder="1" applyAlignment="1">
      <alignment horizontal="right" vertical="center"/>
    </xf>
    <xf numFmtId="0" fontId="7" fillId="6" borderId="1" xfId="0" applyFont="1" applyFill="1" applyBorder="1" applyAlignment="1">
      <alignment horizontal="center"/>
    </xf>
    <xf numFmtId="49" fontId="6" fillId="6" borderId="1" xfId="0" applyNumberFormat="1" applyFont="1" applyFill="1" applyBorder="1" applyAlignment="1">
      <alignment horizontal="center" vertical="center" shrinkToFit="1"/>
    </xf>
    <xf numFmtId="0" fontId="5" fillId="0" borderId="1" xfId="30" applyNumberFormat="1" applyFont="1" applyBorder="1" applyAlignment="1" applyProtection="1">
      <alignment horizontal="left" vertical="center" wrapText="1"/>
    </xf>
    <xf numFmtId="49" fontId="5" fillId="0" borderId="1" xfId="30" applyNumberFormat="1" applyFont="1" applyBorder="1" applyAlignment="1" applyProtection="1">
      <alignment horizontal="center" vertical="center" wrapText="1"/>
    </xf>
    <xf numFmtId="0" fontId="5" fillId="0" borderId="1" xfId="34" applyNumberFormat="1" applyFont="1" applyBorder="1" applyAlignment="1" applyProtection="1"/>
    <xf numFmtId="0" fontId="5" fillId="0" borderId="1" xfId="34" applyFont="1" applyBorder="1" applyAlignment="1"/>
    <xf numFmtId="0" fontId="5" fillId="0" borderId="4" xfId="6" applyNumberFormat="1" applyFont="1" applyBorder="1" applyAlignment="1" applyProtection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5" fillId="0" borderId="1" xfId="30" applyNumberFormat="1" applyFont="1" applyBorder="1" applyAlignment="1" applyProtection="1">
      <alignment horizontal="justify" vertical="center" wrapText="1"/>
    </xf>
    <xf numFmtId="49" fontId="5" fillId="0" borderId="1" xfId="30" applyNumberFormat="1" applyFont="1" applyBorder="1" applyAlignment="1" applyProtection="1">
      <alignment horizontal="justify" vertical="center" wrapText="1"/>
    </xf>
    <xf numFmtId="1" fontId="5" fillId="0" borderId="1" xfId="31" applyNumberFormat="1" applyFont="1" applyBorder="1" applyAlignment="1" applyProtection="1">
      <alignment horizontal="center" vertical="center" shrinkToFit="1"/>
    </xf>
    <xf numFmtId="164" fontId="5" fillId="5" borderId="1" xfId="32" applyNumberFormat="1" applyFont="1" applyFill="1" applyBorder="1" applyAlignment="1" applyProtection="1">
      <alignment horizontal="right" vertical="center" shrinkToFit="1"/>
    </xf>
    <xf numFmtId="0" fontId="6" fillId="5" borderId="1" xfId="0" applyNumberFormat="1" applyFont="1" applyFill="1" applyBorder="1" applyAlignment="1">
      <alignment horizontal="justify" vertical="top" wrapText="1"/>
    </xf>
    <xf numFmtId="0" fontId="6" fillId="0" borderId="1" xfId="0" applyFont="1" applyBorder="1" applyAlignment="1">
      <alignment horizontal="justify" vertical="top" wrapText="1"/>
    </xf>
    <xf numFmtId="4" fontId="5" fillId="5" borderId="1" xfId="32" applyNumberFormat="1" applyFont="1" applyFill="1" applyBorder="1" applyAlignment="1" applyProtection="1">
      <alignment horizontal="right" vertical="center" shrinkToFit="1"/>
    </xf>
    <xf numFmtId="0" fontId="6" fillId="6" borderId="7" xfId="0" applyFont="1" applyFill="1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center" vertical="center"/>
      <protection locked="0"/>
    </xf>
    <xf numFmtId="4" fontId="5" fillId="5" borderId="1" xfId="32" applyNumberFormat="1" applyFont="1" applyFill="1" applyBorder="1" applyAlignment="1" applyProtection="1">
      <alignment horizontal="center" vertical="center" shrinkToFit="1"/>
    </xf>
    <xf numFmtId="0" fontId="6" fillId="0" borderId="1" xfId="0" applyFont="1" applyBorder="1" applyAlignment="1" applyProtection="1">
      <alignment horizontal="right" vertical="center"/>
      <protection locked="0"/>
    </xf>
    <xf numFmtId="164" fontId="5" fillId="5" borderId="1" xfId="32" applyNumberFormat="1" applyFont="1" applyFill="1" applyBorder="1" applyAlignment="1" applyProtection="1">
      <alignment horizontal="center" vertical="center" shrinkToFit="1"/>
    </xf>
    <xf numFmtId="1" fontId="5" fillId="0" borderId="1" xfId="7" applyNumberFormat="1" applyFont="1" applyBorder="1" applyAlignment="1" applyProtection="1">
      <alignment horizontal="center" vertical="center" shrinkToFit="1"/>
    </xf>
    <xf numFmtId="1" fontId="5" fillId="0" borderId="1" xfId="31" applyNumberFormat="1" applyFont="1" applyFill="1" applyBorder="1" applyAlignment="1" applyProtection="1">
      <alignment horizontal="center" vertical="center" shrinkToFit="1"/>
    </xf>
    <xf numFmtId="0" fontId="6" fillId="6" borderId="1" xfId="0" applyFont="1" applyFill="1" applyBorder="1" applyAlignment="1">
      <alignment horizontal="left" vertical="top" wrapText="1"/>
    </xf>
    <xf numFmtId="49" fontId="6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vertical="center"/>
    </xf>
    <xf numFmtId="0" fontId="6" fillId="6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30" applyFont="1" applyBorder="1" applyAlignment="1">
      <alignment horizontal="justify" vertical="center" wrapText="1"/>
    </xf>
    <xf numFmtId="165" fontId="6" fillId="0" borderId="1" xfId="0" applyNumberFormat="1" applyFont="1" applyBorder="1" applyAlignment="1" applyProtection="1">
      <alignment horizontal="right" vertical="center"/>
      <protection locked="0"/>
    </xf>
    <xf numFmtId="164" fontId="5" fillId="5" borderId="1" xfId="35" applyNumberFormat="1" applyFont="1" applyFill="1" applyBorder="1" applyAlignment="1" applyProtection="1">
      <alignment horizontal="right" vertical="center" shrinkToFit="1"/>
    </xf>
    <xf numFmtId="0" fontId="5" fillId="0" borderId="6" xfId="6" applyNumberFormat="1" applyFont="1" applyBorder="1" applyAlignment="1" applyProtection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/>
    </xf>
    <xf numFmtId="0" fontId="6" fillId="0" borderId="1" xfId="0" applyNumberFormat="1" applyFont="1" applyFill="1" applyBorder="1" applyAlignment="1" applyProtection="1">
      <alignment horizontal="center" vertical="top"/>
    </xf>
    <xf numFmtId="0" fontId="6" fillId="6" borderId="1" xfId="0" applyFont="1" applyFill="1" applyBorder="1" applyAlignment="1">
      <alignment horizontal="right"/>
    </xf>
    <xf numFmtId="0" fontId="6" fillId="6" borderId="1" xfId="0" applyFont="1" applyFill="1" applyBorder="1" applyAlignment="1">
      <alignment horizontal="right" vertical="center"/>
    </xf>
    <xf numFmtId="0" fontId="6" fillId="6" borderId="1" xfId="0" applyNumberFormat="1" applyFont="1" applyFill="1" applyBorder="1" applyAlignment="1" applyProtection="1">
      <alignment horizontal="center" vertical="top"/>
    </xf>
    <xf numFmtId="0" fontId="1" fillId="0" borderId="1" xfId="37" applyNumberFormat="1" applyProtection="1">
      <alignment horizontal="left" wrapText="1"/>
    </xf>
    <xf numFmtId="0" fontId="1" fillId="0" borderId="1" xfId="37">
      <alignment horizontal="left" wrapText="1"/>
    </xf>
    <xf numFmtId="0" fontId="6" fillId="6" borderId="3" xfId="0" applyFont="1" applyFill="1" applyBorder="1" applyAlignment="1">
      <alignment horizontal="right"/>
    </xf>
  </cellXfs>
  <cellStyles count="51">
    <cellStyle name="br" xfId="40"/>
    <cellStyle name="col" xfId="39"/>
    <cellStyle name="style0" xfId="41"/>
    <cellStyle name="td" xfId="42"/>
    <cellStyle name="tr" xfId="38"/>
    <cellStyle name="xl21" xfId="43"/>
    <cellStyle name="xl22" xfId="6"/>
    <cellStyle name="xl23" xfId="44"/>
    <cellStyle name="xl24" xfId="2"/>
    <cellStyle name="xl25" xfId="7"/>
    <cellStyle name="xl26" xfId="31"/>
    <cellStyle name="xl27" xfId="8"/>
    <cellStyle name="xl28" xfId="9"/>
    <cellStyle name="xl29" xfId="10"/>
    <cellStyle name="xl30" xfId="11"/>
    <cellStyle name="xl31" xfId="12"/>
    <cellStyle name="xl32" xfId="13"/>
    <cellStyle name="xl33" xfId="45"/>
    <cellStyle name="xl34" xfId="14"/>
    <cellStyle name="xl35" xfId="15"/>
    <cellStyle name="xl36" xfId="16"/>
    <cellStyle name="xl37" xfId="17"/>
    <cellStyle name="xl38" xfId="34"/>
    <cellStyle name="xl39" xfId="18"/>
    <cellStyle name="xl40" xfId="46"/>
    <cellStyle name="xl41" xfId="35"/>
    <cellStyle name="xl42" xfId="1"/>
    <cellStyle name="xl43" xfId="19"/>
    <cellStyle name="xl44" xfId="20"/>
    <cellStyle name="xl45" xfId="21"/>
    <cellStyle name="xl46" xfId="22"/>
    <cellStyle name="xl47" xfId="23"/>
    <cellStyle name="xl48" xfId="24"/>
    <cellStyle name="xl49" xfId="25"/>
    <cellStyle name="xl50" xfId="26"/>
    <cellStyle name="xl51" xfId="27"/>
    <cellStyle name="xl52" xfId="28"/>
    <cellStyle name="xl53" xfId="29"/>
    <cellStyle name="xl54" xfId="37"/>
    <cellStyle name="xl55" xfId="47"/>
    <cellStyle name="xl56" xfId="36"/>
    <cellStyle name="xl57" xfId="3"/>
    <cellStyle name="xl58" xfId="4"/>
    <cellStyle name="xl59" xfId="5"/>
    <cellStyle name="xl60" xfId="48"/>
    <cellStyle name="xl61" xfId="30"/>
    <cellStyle name="xl62" xfId="49"/>
    <cellStyle name="xl63" xfId="50"/>
    <cellStyle name="xl64" xfId="32"/>
    <cellStyle name="xl65" xfId="3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56"/>
  <sheetViews>
    <sheetView showGridLines="0" tabSelected="1" zoomScale="90" zoomScaleNormal="90" zoomScaleSheetLayoutView="100" workbookViewId="0">
      <selection activeCell="K14" sqref="K14"/>
    </sheetView>
  </sheetViews>
  <sheetFormatPr defaultColWidth="9.140625" defaultRowHeight="15" outlineLevelRow="4"/>
  <cols>
    <col min="1" max="1" width="56.5703125" style="1" customWidth="1"/>
    <col min="2" max="2" width="8.5703125" style="1" customWidth="1"/>
    <col min="3" max="3" width="8.42578125" style="1" customWidth="1"/>
    <col min="4" max="4" width="17.140625" style="1" customWidth="1"/>
    <col min="5" max="5" width="10.85546875" style="1" customWidth="1"/>
    <col min="6" max="6" width="16.5703125" style="1" customWidth="1"/>
    <col min="7" max="7" width="13.140625" style="1" customWidth="1"/>
    <col min="8" max="8" width="12.28515625" style="1" customWidth="1"/>
    <col min="9" max="16384" width="9.140625" style="1"/>
  </cols>
  <sheetData>
    <row r="1" spans="1:8" ht="18.75">
      <c r="A1" s="38" t="s">
        <v>100</v>
      </c>
      <c r="B1" s="38"/>
      <c r="C1" s="38"/>
      <c r="D1" s="38"/>
      <c r="E1" s="38"/>
      <c r="F1" s="38"/>
      <c r="G1" s="38"/>
      <c r="H1" s="38"/>
    </row>
    <row r="2" spans="1:8" ht="18.75">
      <c r="A2" s="38" t="s">
        <v>18</v>
      </c>
      <c r="B2" s="38"/>
      <c r="C2" s="38"/>
      <c r="D2" s="38"/>
      <c r="E2" s="38"/>
      <c r="F2" s="38"/>
      <c r="G2" s="38"/>
      <c r="H2" s="38"/>
    </row>
    <row r="3" spans="1:8" ht="18.75">
      <c r="A3" s="38" t="s">
        <v>19</v>
      </c>
      <c r="B3" s="38"/>
      <c r="C3" s="38"/>
      <c r="D3" s="38"/>
      <c r="E3" s="38"/>
      <c r="F3" s="38"/>
      <c r="G3" s="38"/>
      <c r="H3" s="38"/>
    </row>
    <row r="4" spans="1:8" ht="18.75">
      <c r="A4" s="38" t="s">
        <v>20</v>
      </c>
      <c r="B4" s="38"/>
      <c r="C4" s="38"/>
      <c r="D4" s="38"/>
      <c r="E4" s="38"/>
      <c r="F4" s="38"/>
      <c r="G4" s="38"/>
      <c r="H4" s="38"/>
    </row>
    <row r="5" spans="1:8" ht="18.75">
      <c r="A5" s="39" t="s">
        <v>79</v>
      </c>
      <c r="B5" s="39"/>
      <c r="C5" s="39"/>
      <c r="D5" s="39"/>
      <c r="E5" s="39"/>
      <c r="F5" s="39"/>
      <c r="G5" s="39"/>
      <c r="H5" s="39"/>
    </row>
    <row r="6" spans="1:8" ht="18.75">
      <c r="A6" s="3"/>
      <c r="B6" s="39" t="s">
        <v>80</v>
      </c>
      <c r="C6" s="39"/>
      <c r="D6" s="39"/>
      <c r="E6" s="39"/>
      <c r="F6" s="39"/>
      <c r="G6" s="39"/>
      <c r="H6" s="39"/>
    </row>
    <row r="7" spans="1:8" ht="18.75">
      <c r="A7" s="38" t="s">
        <v>146</v>
      </c>
      <c r="B7" s="38"/>
      <c r="C7" s="38"/>
      <c r="D7" s="38"/>
      <c r="E7" s="38"/>
      <c r="F7" s="38"/>
      <c r="G7" s="38"/>
      <c r="H7" s="38"/>
    </row>
    <row r="8" spans="1:8" ht="15.75">
      <c r="A8" s="4"/>
      <c r="B8" s="4"/>
      <c r="C8" s="4"/>
      <c r="D8" s="4"/>
      <c r="E8" s="4"/>
      <c r="F8" s="4"/>
    </row>
    <row r="9" spans="1:8" ht="15.75">
      <c r="A9" s="4"/>
      <c r="B9" s="4"/>
      <c r="C9" s="4"/>
      <c r="D9" s="4"/>
      <c r="E9" s="4"/>
      <c r="F9" s="4"/>
    </row>
    <row r="10" spans="1:8" ht="18.75">
      <c r="A10" s="36" t="s">
        <v>21</v>
      </c>
      <c r="B10" s="36"/>
      <c r="C10" s="36"/>
      <c r="D10" s="36"/>
      <c r="E10" s="36"/>
      <c r="F10" s="36"/>
      <c r="G10" s="36"/>
      <c r="H10" s="36"/>
    </row>
    <row r="11" spans="1:8" ht="20.25" customHeight="1">
      <c r="A11" s="37" t="s">
        <v>22</v>
      </c>
      <c r="B11" s="37"/>
      <c r="C11" s="37"/>
      <c r="D11" s="37"/>
      <c r="E11" s="37"/>
      <c r="F11" s="37"/>
      <c r="G11" s="37"/>
      <c r="H11" s="37"/>
    </row>
    <row r="12" spans="1:8" ht="20.25" customHeight="1">
      <c r="A12" s="37" t="s">
        <v>23</v>
      </c>
      <c r="B12" s="37"/>
      <c r="C12" s="37"/>
      <c r="D12" s="37"/>
      <c r="E12" s="37"/>
      <c r="F12" s="37"/>
      <c r="G12" s="37"/>
      <c r="H12" s="37"/>
    </row>
    <row r="13" spans="1:8" ht="20.25" customHeight="1">
      <c r="A13" s="40" t="s">
        <v>24</v>
      </c>
      <c r="B13" s="40"/>
      <c r="C13" s="40"/>
      <c r="D13" s="40"/>
      <c r="E13" s="40"/>
      <c r="F13" s="40"/>
      <c r="G13" s="40"/>
      <c r="H13" s="40"/>
    </row>
    <row r="14" spans="1:8" ht="21.75" customHeight="1">
      <c r="A14" s="40" t="s">
        <v>81</v>
      </c>
      <c r="B14" s="40"/>
      <c r="C14" s="40"/>
      <c r="D14" s="40"/>
      <c r="E14" s="40"/>
      <c r="F14" s="40"/>
      <c r="G14" s="40"/>
      <c r="H14" s="40"/>
    </row>
    <row r="15" spans="1:8" ht="21.75" customHeight="1">
      <c r="A15" s="40" t="s">
        <v>101</v>
      </c>
      <c r="B15" s="40"/>
      <c r="C15" s="40"/>
      <c r="D15" s="40"/>
      <c r="E15" s="40"/>
      <c r="F15" s="40"/>
      <c r="G15" s="40"/>
      <c r="H15" s="40"/>
    </row>
    <row r="16" spans="1:8" ht="21.75" customHeight="1">
      <c r="A16" s="43" t="s">
        <v>36</v>
      </c>
      <c r="B16" s="43"/>
      <c r="C16" s="43"/>
      <c r="D16" s="43"/>
      <c r="E16" s="43"/>
      <c r="F16" s="43"/>
    </row>
    <row r="17" spans="1:8" ht="26.25" customHeight="1">
      <c r="A17" s="10" t="s">
        <v>0</v>
      </c>
      <c r="B17" s="11" t="s">
        <v>25</v>
      </c>
      <c r="C17" s="11" t="s">
        <v>26</v>
      </c>
      <c r="D17" s="11" t="s">
        <v>27</v>
      </c>
      <c r="E17" s="11" t="s">
        <v>28</v>
      </c>
      <c r="F17" s="19">
        <v>2022</v>
      </c>
      <c r="G17" s="20">
        <v>2023</v>
      </c>
      <c r="H17" s="20">
        <v>2024</v>
      </c>
    </row>
    <row r="18" spans="1:8" ht="26.25" customHeight="1">
      <c r="A18" s="34">
        <v>1</v>
      </c>
      <c r="B18" s="35">
        <v>2</v>
      </c>
      <c r="C18" s="35">
        <v>3</v>
      </c>
      <c r="D18" s="35">
        <v>4</v>
      </c>
      <c r="E18" s="35">
        <v>5</v>
      </c>
      <c r="F18" s="35">
        <v>6</v>
      </c>
      <c r="G18" s="20">
        <v>7</v>
      </c>
      <c r="H18" s="20">
        <v>8</v>
      </c>
    </row>
    <row r="19" spans="1:8" ht="24" customHeight="1">
      <c r="A19" s="6" t="s">
        <v>37</v>
      </c>
      <c r="B19" s="7" t="s">
        <v>29</v>
      </c>
      <c r="C19" s="14"/>
      <c r="D19" s="14"/>
      <c r="E19" s="14"/>
      <c r="F19" s="15">
        <f>F20+F34+F38</f>
        <v>10264.40084</v>
      </c>
      <c r="G19" s="15">
        <f t="shared" ref="G19:H19" si="0">G20+G34+G38</f>
        <v>9494.2000000000007</v>
      </c>
      <c r="H19" s="15">
        <f t="shared" si="0"/>
        <v>10175.200000000001</v>
      </c>
    </row>
    <row r="20" spans="1:8" ht="89.25" customHeight="1" outlineLevel="1">
      <c r="A20" s="12" t="s">
        <v>38</v>
      </c>
      <c r="B20" s="7" t="s">
        <v>29</v>
      </c>
      <c r="C20" s="5" t="s">
        <v>30</v>
      </c>
      <c r="D20" s="14"/>
      <c r="E20" s="14"/>
      <c r="F20" s="15">
        <f>F21+F28+F31</f>
        <v>7080.8088399999997</v>
      </c>
      <c r="G20" s="15">
        <f t="shared" ref="G20:H20" si="1">G21+G28+G31</f>
        <v>5748.3</v>
      </c>
      <c r="H20" s="15">
        <f t="shared" si="1"/>
        <v>5748.3</v>
      </c>
    </row>
    <row r="21" spans="1:8" ht="18.75" outlineLevel="2">
      <c r="A21" s="13" t="s">
        <v>82</v>
      </c>
      <c r="B21" s="7" t="s">
        <v>29</v>
      </c>
      <c r="C21" s="5" t="s">
        <v>30</v>
      </c>
      <c r="D21" s="14" t="s">
        <v>102</v>
      </c>
      <c r="E21" s="14"/>
      <c r="F21" s="15">
        <f>F22+F24+F26</f>
        <v>5745.2029999999995</v>
      </c>
      <c r="G21" s="15">
        <f t="shared" ref="G21:H21" si="2">G22+G24+G26</f>
        <v>4900</v>
      </c>
      <c r="H21" s="15">
        <f t="shared" si="2"/>
        <v>4900</v>
      </c>
    </row>
    <row r="22" spans="1:8" ht="123.75" customHeight="1" outlineLevel="3">
      <c r="A22" s="12" t="s">
        <v>39</v>
      </c>
      <c r="B22" s="7" t="s">
        <v>29</v>
      </c>
      <c r="C22" s="5" t="s">
        <v>30</v>
      </c>
      <c r="D22" s="14" t="s">
        <v>102</v>
      </c>
      <c r="E22" s="14" t="s">
        <v>1</v>
      </c>
      <c r="F22" s="15">
        <f>F23</f>
        <v>4848.6729999999998</v>
      </c>
      <c r="G22" s="15">
        <f t="shared" ref="G22:H22" si="3">G23</f>
        <v>4099.6000000000004</v>
      </c>
      <c r="H22" s="15">
        <f t="shared" si="3"/>
        <v>4099.6000000000004</v>
      </c>
    </row>
    <row r="23" spans="1:8" ht="49.5" customHeight="1" outlineLevel="4">
      <c r="A23" s="12" t="s">
        <v>40</v>
      </c>
      <c r="B23" s="7" t="s">
        <v>29</v>
      </c>
      <c r="C23" s="5" t="s">
        <v>30</v>
      </c>
      <c r="D23" s="14" t="s">
        <v>102</v>
      </c>
      <c r="E23" s="14" t="s">
        <v>2</v>
      </c>
      <c r="F23" s="15">
        <v>4848.6729999999998</v>
      </c>
      <c r="G23" s="18">
        <v>4099.6000000000004</v>
      </c>
      <c r="H23" s="18">
        <v>4099.6000000000004</v>
      </c>
    </row>
    <row r="24" spans="1:8" ht="56.25" outlineLevel="3">
      <c r="A24" s="12" t="s">
        <v>41</v>
      </c>
      <c r="B24" s="7" t="s">
        <v>29</v>
      </c>
      <c r="C24" s="5" t="s">
        <v>30</v>
      </c>
      <c r="D24" s="14" t="s">
        <v>102</v>
      </c>
      <c r="E24" s="14" t="s">
        <v>3</v>
      </c>
      <c r="F24" s="15">
        <f>F25</f>
        <v>896.53</v>
      </c>
      <c r="G24" s="15">
        <f t="shared" ref="G24:H24" si="4">G25</f>
        <v>797.7</v>
      </c>
      <c r="H24" s="15">
        <f t="shared" si="4"/>
        <v>797.7</v>
      </c>
    </row>
    <row r="25" spans="1:8" ht="61.5" customHeight="1" outlineLevel="4">
      <c r="A25" s="12" t="s">
        <v>42</v>
      </c>
      <c r="B25" s="7" t="s">
        <v>29</v>
      </c>
      <c r="C25" s="5" t="s">
        <v>30</v>
      </c>
      <c r="D25" s="14" t="s">
        <v>102</v>
      </c>
      <c r="E25" s="14" t="s">
        <v>4</v>
      </c>
      <c r="F25" s="15">
        <v>896.53</v>
      </c>
      <c r="G25" s="22">
        <v>797.7</v>
      </c>
      <c r="H25" s="22">
        <v>797.7</v>
      </c>
    </row>
    <row r="26" spans="1:8" ht="27" customHeight="1" outlineLevel="3">
      <c r="A26" s="12" t="s">
        <v>43</v>
      </c>
      <c r="B26" s="7" t="s">
        <v>29</v>
      </c>
      <c r="C26" s="5" t="s">
        <v>30</v>
      </c>
      <c r="D26" s="14" t="s">
        <v>102</v>
      </c>
      <c r="E26" s="14" t="s">
        <v>5</v>
      </c>
      <c r="F26" s="15">
        <f>F27</f>
        <v>0</v>
      </c>
      <c r="G26" s="15">
        <f t="shared" ref="G26:H26" si="5">G27</f>
        <v>2.7</v>
      </c>
      <c r="H26" s="15">
        <f t="shared" si="5"/>
        <v>2.7</v>
      </c>
    </row>
    <row r="27" spans="1:8" ht="35.25" customHeight="1" outlineLevel="4">
      <c r="A27" s="12" t="s">
        <v>44</v>
      </c>
      <c r="B27" s="7" t="s">
        <v>29</v>
      </c>
      <c r="C27" s="5" t="s">
        <v>30</v>
      </c>
      <c r="D27" s="14" t="s">
        <v>102</v>
      </c>
      <c r="E27" s="14" t="s">
        <v>6</v>
      </c>
      <c r="F27" s="15"/>
      <c r="G27" s="15">
        <v>2.7</v>
      </c>
      <c r="H27" s="15">
        <v>2.7</v>
      </c>
    </row>
    <row r="28" spans="1:8" ht="24" customHeight="1" outlineLevel="2">
      <c r="A28" s="12" t="s">
        <v>83</v>
      </c>
      <c r="B28" s="7" t="s">
        <v>29</v>
      </c>
      <c r="C28" s="5" t="s">
        <v>30</v>
      </c>
      <c r="D28" s="14" t="s">
        <v>103</v>
      </c>
      <c r="E28" s="14"/>
      <c r="F28" s="15">
        <f>F29</f>
        <v>1209.8040000000001</v>
      </c>
      <c r="G28" s="15">
        <f>G29</f>
        <v>848.3</v>
      </c>
      <c r="H28" s="15">
        <f>H29</f>
        <v>848.3</v>
      </c>
    </row>
    <row r="29" spans="1:8" ht="124.5" customHeight="1" outlineLevel="3">
      <c r="A29" s="12" t="s">
        <v>39</v>
      </c>
      <c r="B29" s="7" t="s">
        <v>29</v>
      </c>
      <c r="C29" s="5" t="s">
        <v>30</v>
      </c>
      <c r="D29" s="14" t="s">
        <v>103</v>
      </c>
      <c r="E29" s="14" t="s">
        <v>1</v>
      </c>
      <c r="F29" s="15">
        <f>F30</f>
        <v>1209.8040000000001</v>
      </c>
      <c r="G29" s="15">
        <f t="shared" ref="G29:H29" si="6">G30</f>
        <v>848.3</v>
      </c>
      <c r="H29" s="15">
        <f t="shared" si="6"/>
        <v>848.3</v>
      </c>
    </row>
    <row r="30" spans="1:8" ht="51" customHeight="1" outlineLevel="4">
      <c r="A30" s="12" t="s">
        <v>40</v>
      </c>
      <c r="B30" s="7" t="s">
        <v>29</v>
      </c>
      <c r="C30" s="5" t="s">
        <v>30</v>
      </c>
      <c r="D30" s="14" t="s">
        <v>103</v>
      </c>
      <c r="E30" s="14" t="s">
        <v>2</v>
      </c>
      <c r="F30" s="15">
        <v>1209.8040000000001</v>
      </c>
      <c r="G30" s="15">
        <v>848.3</v>
      </c>
      <c r="H30" s="15">
        <v>848.3</v>
      </c>
    </row>
    <row r="31" spans="1:8" ht="84.75" customHeight="1" outlineLevel="4">
      <c r="A31" s="12" t="s">
        <v>140</v>
      </c>
      <c r="B31" s="7" t="s">
        <v>29</v>
      </c>
      <c r="C31" s="5" t="s">
        <v>30</v>
      </c>
      <c r="D31" s="14" t="s">
        <v>141</v>
      </c>
      <c r="E31" s="14"/>
      <c r="F31" s="15">
        <f>F32</f>
        <v>125.80184</v>
      </c>
      <c r="G31" s="15">
        <f t="shared" ref="G31:H31" si="7">G32</f>
        <v>0</v>
      </c>
      <c r="H31" s="15">
        <f t="shared" si="7"/>
        <v>0</v>
      </c>
    </row>
    <row r="32" spans="1:8" ht="113.25" customHeight="1" outlineLevel="4">
      <c r="A32" s="12" t="s">
        <v>39</v>
      </c>
      <c r="B32" s="7" t="s">
        <v>29</v>
      </c>
      <c r="C32" s="5" t="s">
        <v>30</v>
      </c>
      <c r="D32" s="14" t="s">
        <v>141</v>
      </c>
      <c r="E32" s="14">
        <v>100</v>
      </c>
      <c r="F32" s="15">
        <f>F33</f>
        <v>125.80184</v>
      </c>
      <c r="G32" s="15">
        <f t="shared" ref="G32:H32" si="8">G33</f>
        <v>0</v>
      </c>
      <c r="H32" s="15">
        <f t="shared" si="8"/>
        <v>0</v>
      </c>
    </row>
    <row r="33" spans="1:9" ht="51" customHeight="1" outlineLevel="4">
      <c r="A33" s="12" t="s">
        <v>40</v>
      </c>
      <c r="B33" s="7" t="s">
        <v>29</v>
      </c>
      <c r="C33" s="5" t="s">
        <v>30</v>
      </c>
      <c r="D33" s="14" t="s">
        <v>141</v>
      </c>
      <c r="E33" s="14">
        <v>120</v>
      </c>
      <c r="F33" s="15">
        <v>125.80184</v>
      </c>
      <c r="G33" s="15">
        <v>0</v>
      </c>
      <c r="H33" s="15">
        <v>0</v>
      </c>
    </row>
    <row r="34" spans="1:9" ht="23.25" customHeight="1" outlineLevel="1">
      <c r="A34" s="12" t="s">
        <v>50</v>
      </c>
      <c r="B34" s="7" t="s">
        <v>29</v>
      </c>
      <c r="C34" s="14">
        <v>11</v>
      </c>
      <c r="D34" s="14"/>
      <c r="E34" s="14"/>
      <c r="F34" s="15">
        <f>F35</f>
        <v>0</v>
      </c>
      <c r="G34" s="15">
        <f t="shared" ref="G34:H36" si="9">G35</f>
        <v>50</v>
      </c>
      <c r="H34" s="15">
        <f t="shared" si="9"/>
        <v>50</v>
      </c>
    </row>
    <row r="35" spans="1:9" ht="48.75" customHeight="1" outlineLevel="2">
      <c r="A35" s="12" t="s">
        <v>84</v>
      </c>
      <c r="B35" s="7" t="s">
        <v>29</v>
      </c>
      <c r="C35" s="14">
        <v>11</v>
      </c>
      <c r="D35" s="14" t="s">
        <v>104</v>
      </c>
      <c r="E35" s="14"/>
      <c r="F35" s="15">
        <f>F36</f>
        <v>0</v>
      </c>
      <c r="G35" s="15">
        <f t="shared" si="9"/>
        <v>50</v>
      </c>
      <c r="H35" s="15">
        <f t="shared" si="9"/>
        <v>50</v>
      </c>
    </row>
    <row r="36" spans="1:9" ht="24.75" customHeight="1" outlineLevel="3">
      <c r="A36" s="12" t="s">
        <v>43</v>
      </c>
      <c r="B36" s="7" t="s">
        <v>29</v>
      </c>
      <c r="C36" s="14">
        <v>11</v>
      </c>
      <c r="D36" s="14" t="s">
        <v>104</v>
      </c>
      <c r="E36" s="14" t="s">
        <v>5</v>
      </c>
      <c r="F36" s="15">
        <f>F37</f>
        <v>0</v>
      </c>
      <c r="G36" s="15">
        <f t="shared" si="9"/>
        <v>50</v>
      </c>
      <c r="H36" s="15">
        <f t="shared" si="9"/>
        <v>50</v>
      </c>
    </row>
    <row r="37" spans="1:9" ht="23.25" customHeight="1" outlineLevel="4">
      <c r="A37" s="12" t="s">
        <v>51</v>
      </c>
      <c r="B37" s="7" t="s">
        <v>29</v>
      </c>
      <c r="C37" s="14">
        <v>11</v>
      </c>
      <c r="D37" s="14" t="s">
        <v>104</v>
      </c>
      <c r="E37" s="14" t="s">
        <v>7</v>
      </c>
      <c r="F37" s="15"/>
      <c r="G37" s="15">
        <v>50</v>
      </c>
      <c r="H37" s="15">
        <v>50</v>
      </c>
    </row>
    <row r="38" spans="1:9" ht="30.75" customHeight="1" outlineLevel="1">
      <c r="A38" s="12" t="s">
        <v>52</v>
      </c>
      <c r="B38" s="7" t="s">
        <v>29</v>
      </c>
      <c r="C38" s="14">
        <v>13</v>
      </c>
      <c r="D38" s="14"/>
      <c r="E38" s="14"/>
      <c r="F38" s="15">
        <f>F39+F42+F49</f>
        <v>3183.5920000000001</v>
      </c>
      <c r="G38" s="15">
        <f>G39+G42+G49+G52</f>
        <v>3695.9</v>
      </c>
      <c r="H38" s="15">
        <f>H39+H42+H49+H52</f>
        <v>4376.8999999999996</v>
      </c>
    </row>
    <row r="39" spans="1:9" ht="89.25" customHeight="1" outlineLevel="2">
      <c r="A39" s="12" t="s">
        <v>85</v>
      </c>
      <c r="B39" s="7" t="s">
        <v>29</v>
      </c>
      <c r="C39" s="14">
        <v>13</v>
      </c>
      <c r="D39" s="14" t="s">
        <v>105</v>
      </c>
      <c r="E39" s="14"/>
      <c r="F39" s="15">
        <f>F40</f>
        <v>1985.2809999999999</v>
      </c>
      <c r="G39" s="23">
        <f t="shared" ref="G39:H40" si="10">G40</f>
        <v>2010</v>
      </c>
      <c r="H39" s="23">
        <f t="shared" si="10"/>
        <v>2010</v>
      </c>
    </row>
    <row r="40" spans="1:9" ht="56.25" outlineLevel="3">
      <c r="A40" s="12" t="s">
        <v>41</v>
      </c>
      <c r="B40" s="7" t="s">
        <v>29</v>
      </c>
      <c r="C40" s="14">
        <v>13</v>
      </c>
      <c r="D40" s="14" t="s">
        <v>105</v>
      </c>
      <c r="E40" s="14" t="s">
        <v>3</v>
      </c>
      <c r="F40" s="15">
        <f>F41</f>
        <v>1985.2809999999999</v>
      </c>
      <c r="G40" s="23">
        <f t="shared" si="10"/>
        <v>2010</v>
      </c>
      <c r="H40" s="23">
        <f t="shared" si="10"/>
        <v>2010</v>
      </c>
    </row>
    <row r="41" spans="1:9" ht="56.25" outlineLevel="4">
      <c r="A41" s="12" t="s">
        <v>42</v>
      </c>
      <c r="B41" s="7" t="s">
        <v>29</v>
      </c>
      <c r="C41" s="14">
        <v>13</v>
      </c>
      <c r="D41" s="14" t="s">
        <v>105</v>
      </c>
      <c r="E41" s="14" t="s">
        <v>4</v>
      </c>
      <c r="F41" s="15">
        <v>1985.2809999999999</v>
      </c>
      <c r="G41" s="21">
        <v>2010</v>
      </c>
      <c r="H41" s="21">
        <v>2010</v>
      </c>
    </row>
    <row r="42" spans="1:9" ht="43.5" customHeight="1" outlineLevel="2">
      <c r="A42" s="12" t="s">
        <v>86</v>
      </c>
      <c r="B42" s="7" t="s">
        <v>29</v>
      </c>
      <c r="C42" s="14">
        <v>13</v>
      </c>
      <c r="D42" s="14" t="s">
        <v>106</v>
      </c>
      <c r="E42" s="14"/>
      <c r="F42" s="15">
        <f>F43+F47+F45</f>
        <v>1065.546</v>
      </c>
      <c r="G42" s="15">
        <f>G43+G47+G45</f>
        <v>560</v>
      </c>
      <c r="H42" s="15">
        <f t="shared" ref="H42" si="11">H43+H47+H45</f>
        <v>560</v>
      </c>
    </row>
    <row r="43" spans="1:9" ht="56.25" outlineLevel="3">
      <c r="A43" s="12" t="s">
        <v>41</v>
      </c>
      <c r="B43" s="7" t="s">
        <v>29</v>
      </c>
      <c r="C43" s="14">
        <v>13</v>
      </c>
      <c r="D43" s="14" t="s">
        <v>106</v>
      </c>
      <c r="E43" s="14" t="s">
        <v>3</v>
      </c>
      <c r="F43" s="15">
        <f>F44</f>
        <v>987.83936000000006</v>
      </c>
      <c r="G43" s="15">
        <f t="shared" ref="G43:H43" si="12">G44</f>
        <v>560</v>
      </c>
      <c r="H43" s="15">
        <f t="shared" si="12"/>
        <v>560</v>
      </c>
    </row>
    <row r="44" spans="1:9" ht="59.25" customHeight="1" outlineLevel="4">
      <c r="A44" s="12" t="s">
        <v>42</v>
      </c>
      <c r="B44" s="7" t="s">
        <v>29</v>
      </c>
      <c r="C44" s="14">
        <v>13</v>
      </c>
      <c r="D44" s="14" t="s">
        <v>106</v>
      </c>
      <c r="E44" s="14" t="s">
        <v>4</v>
      </c>
      <c r="F44" s="15">
        <v>987.83936000000006</v>
      </c>
      <c r="G44" s="15">
        <v>560</v>
      </c>
      <c r="H44" s="15">
        <v>560</v>
      </c>
    </row>
    <row r="45" spans="1:9" ht="31.5" customHeight="1" outlineLevel="4">
      <c r="A45" s="12" t="s">
        <v>53</v>
      </c>
      <c r="B45" s="7" t="s">
        <v>29</v>
      </c>
      <c r="C45" s="14">
        <v>13</v>
      </c>
      <c r="D45" s="14" t="s">
        <v>106</v>
      </c>
      <c r="E45" s="14">
        <v>300</v>
      </c>
      <c r="F45" s="15">
        <f>F46</f>
        <v>25</v>
      </c>
      <c r="G45" s="15">
        <f t="shared" ref="G45:H45" si="13">G46</f>
        <v>0</v>
      </c>
      <c r="H45" s="15">
        <f t="shared" si="13"/>
        <v>0</v>
      </c>
      <c r="I45" s="15"/>
    </row>
    <row r="46" spans="1:9" ht="32.25" customHeight="1" outlineLevel="4">
      <c r="A46" s="12" t="s">
        <v>133</v>
      </c>
      <c r="B46" s="7" t="s">
        <v>29</v>
      </c>
      <c r="C46" s="14">
        <v>13</v>
      </c>
      <c r="D46" s="14" t="s">
        <v>106</v>
      </c>
      <c r="E46" s="14">
        <v>360</v>
      </c>
      <c r="F46" s="15">
        <v>25</v>
      </c>
      <c r="G46" s="15">
        <v>0</v>
      </c>
      <c r="H46" s="15">
        <v>0</v>
      </c>
    </row>
    <row r="47" spans="1:9" ht="27" customHeight="1" outlineLevel="3">
      <c r="A47" s="12" t="s">
        <v>43</v>
      </c>
      <c r="B47" s="7" t="s">
        <v>29</v>
      </c>
      <c r="C47" s="14">
        <v>13</v>
      </c>
      <c r="D47" s="14" t="s">
        <v>106</v>
      </c>
      <c r="E47" s="14" t="s">
        <v>5</v>
      </c>
      <c r="F47" s="15">
        <f>F48</f>
        <v>52.70664</v>
      </c>
      <c r="G47" s="15">
        <f>G48</f>
        <v>0</v>
      </c>
      <c r="H47" s="15">
        <f>H48</f>
        <v>0</v>
      </c>
    </row>
    <row r="48" spans="1:9" ht="27" customHeight="1" outlineLevel="3">
      <c r="A48" s="30" t="s">
        <v>54</v>
      </c>
      <c r="B48" s="7" t="s">
        <v>29</v>
      </c>
      <c r="C48" s="14">
        <v>13</v>
      </c>
      <c r="D48" s="14" t="s">
        <v>106</v>
      </c>
      <c r="E48" s="14">
        <v>830</v>
      </c>
      <c r="F48" s="15">
        <v>52.70664</v>
      </c>
      <c r="G48" s="15">
        <v>0</v>
      </c>
      <c r="H48" s="15">
        <v>0</v>
      </c>
    </row>
    <row r="49" spans="1:8" ht="42.75" customHeight="1" outlineLevel="3">
      <c r="A49" s="30" t="s">
        <v>142</v>
      </c>
      <c r="B49" s="7" t="s">
        <v>29</v>
      </c>
      <c r="C49" s="14">
        <v>13</v>
      </c>
      <c r="D49" s="14" t="s">
        <v>143</v>
      </c>
      <c r="E49" s="14"/>
      <c r="F49" s="15">
        <f>F50</f>
        <v>132.76499999999999</v>
      </c>
      <c r="G49" s="15">
        <f>G50</f>
        <v>524.9</v>
      </c>
      <c r="H49" s="15">
        <f>H50</f>
        <v>524.9</v>
      </c>
    </row>
    <row r="50" spans="1:8" ht="27" customHeight="1" outlineLevel="3">
      <c r="A50" s="31" t="s">
        <v>43</v>
      </c>
      <c r="B50" s="7" t="s">
        <v>29</v>
      </c>
      <c r="C50" s="14">
        <v>13</v>
      </c>
      <c r="D50" s="14" t="s">
        <v>143</v>
      </c>
      <c r="E50" s="14">
        <v>800</v>
      </c>
      <c r="F50" s="15">
        <f>F51</f>
        <v>132.76499999999999</v>
      </c>
      <c r="G50" s="15">
        <f t="shared" ref="G50:H50" si="14">G51</f>
        <v>524.9</v>
      </c>
      <c r="H50" s="15">
        <f t="shared" si="14"/>
        <v>524.9</v>
      </c>
    </row>
    <row r="51" spans="1:8" ht="20.25" customHeight="1" outlineLevel="4">
      <c r="A51" s="12" t="s">
        <v>44</v>
      </c>
      <c r="B51" s="7" t="s">
        <v>29</v>
      </c>
      <c r="C51" s="14">
        <v>13</v>
      </c>
      <c r="D51" s="14" t="s">
        <v>143</v>
      </c>
      <c r="E51" s="14" t="s">
        <v>6</v>
      </c>
      <c r="F51" s="15">
        <v>132.76499999999999</v>
      </c>
      <c r="G51" s="15">
        <v>524.9</v>
      </c>
      <c r="H51" s="15">
        <v>524.9</v>
      </c>
    </row>
    <row r="52" spans="1:8" ht="20.25" customHeight="1" outlineLevel="4">
      <c r="A52" s="12" t="s">
        <v>99</v>
      </c>
      <c r="B52" s="7" t="s">
        <v>29</v>
      </c>
      <c r="C52" s="14">
        <v>13</v>
      </c>
      <c r="D52" s="14" t="s">
        <v>107</v>
      </c>
      <c r="E52" s="14"/>
      <c r="F52" s="15"/>
      <c r="G52" s="15">
        <f>G53</f>
        <v>601</v>
      </c>
      <c r="H52" s="15">
        <f>H53</f>
        <v>1282</v>
      </c>
    </row>
    <row r="53" spans="1:8" ht="24.75" customHeight="1" outlineLevel="4">
      <c r="A53" s="12" t="s">
        <v>43</v>
      </c>
      <c r="B53" s="7" t="s">
        <v>29</v>
      </c>
      <c r="C53" s="14">
        <v>13</v>
      </c>
      <c r="D53" s="14" t="s">
        <v>107</v>
      </c>
      <c r="E53" s="14">
        <v>800</v>
      </c>
      <c r="F53" s="15"/>
      <c r="G53" s="15">
        <f>G54</f>
        <v>601</v>
      </c>
      <c r="H53" s="15">
        <f>H54</f>
        <v>1282</v>
      </c>
    </row>
    <row r="54" spans="1:8" ht="23.25" customHeight="1" outlineLevel="4">
      <c r="A54" s="12" t="s">
        <v>51</v>
      </c>
      <c r="B54" s="7" t="s">
        <v>29</v>
      </c>
      <c r="C54" s="14">
        <v>13</v>
      </c>
      <c r="D54" s="14" t="s">
        <v>107</v>
      </c>
      <c r="E54" s="14">
        <v>870</v>
      </c>
      <c r="F54" s="15">
        <v>0</v>
      </c>
      <c r="G54" s="15">
        <v>601</v>
      </c>
      <c r="H54" s="15">
        <v>1282</v>
      </c>
    </row>
    <row r="55" spans="1:8" ht="51" customHeight="1">
      <c r="A55" s="12" t="s">
        <v>55</v>
      </c>
      <c r="B55" s="5" t="s">
        <v>31</v>
      </c>
      <c r="C55" s="5"/>
      <c r="D55" s="14"/>
      <c r="E55" s="14"/>
      <c r="F55" s="15">
        <f>F56</f>
        <v>34.200000000000003</v>
      </c>
      <c r="G55" s="15">
        <f t="shared" ref="G55:H58" si="15">G56</f>
        <v>300</v>
      </c>
      <c r="H55" s="15">
        <f t="shared" si="15"/>
        <v>300</v>
      </c>
    </row>
    <row r="56" spans="1:8" ht="67.5" customHeight="1" outlineLevel="1">
      <c r="A56" s="12" t="s">
        <v>74</v>
      </c>
      <c r="B56" s="5" t="s">
        <v>31</v>
      </c>
      <c r="C56" s="5" t="s">
        <v>48</v>
      </c>
      <c r="D56" s="14"/>
      <c r="E56" s="14"/>
      <c r="F56" s="15">
        <f>F57</f>
        <v>34.200000000000003</v>
      </c>
      <c r="G56" s="15">
        <f t="shared" si="15"/>
        <v>300</v>
      </c>
      <c r="H56" s="15">
        <f t="shared" si="15"/>
        <v>300</v>
      </c>
    </row>
    <row r="57" spans="1:8" ht="56.25" customHeight="1" outlineLevel="2">
      <c r="A57" s="12" t="s">
        <v>87</v>
      </c>
      <c r="B57" s="5" t="s">
        <v>31</v>
      </c>
      <c r="C57" s="5" t="s">
        <v>48</v>
      </c>
      <c r="D57" s="14" t="s">
        <v>108</v>
      </c>
      <c r="E57" s="14"/>
      <c r="F57" s="15">
        <f>F58</f>
        <v>34.200000000000003</v>
      </c>
      <c r="G57" s="15">
        <f t="shared" si="15"/>
        <v>300</v>
      </c>
      <c r="H57" s="15">
        <f t="shared" si="15"/>
        <v>300</v>
      </c>
    </row>
    <row r="58" spans="1:8" ht="51" customHeight="1" outlineLevel="3">
      <c r="A58" s="12" t="s">
        <v>41</v>
      </c>
      <c r="B58" s="5" t="s">
        <v>31</v>
      </c>
      <c r="C58" s="5" t="s">
        <v>48</v>
      </c>
      <c r="D58" s="14" t="s">
        <v>108</v>
      </c>
      <c r="E58" s="14" t="s">
        <v>3</v>
      </c>
      <c r="F58" s="15">
        <f>F59</f>
        <v>34.200000000000003</v>
      </c>
      <c r="G58" s="15">
        <f t="shared" si="15"/>
        <v>300</v>
      </c>
      <c r="H58" s="15">
        <f t="shared" si="15"/>
        <v>300</v>
      </c>
    </row>
    <row r="59" spans="1:8" ht="63" customHeight="1" outlineLevel="4">
      <c r="A59" s="12" t="s">
        <v>42</v>
      </c>
      <c r="B59" s="5" t="s">
        <v>31</v>
      </c>
      <c r="C59" s="5" t="s">
        <v>48</v>
      </c>
      <c r="D59" s="14" t="s">
        <v>108</v>
      </c>
      <c r="E59" s="14" t="s">
        <v>4</v>
      </c>
      <c r="F59" s="15">
        <v>34.200000000000003</v>
      </c>
      <c r="G59" s="15">
        <v>300</v>
      </c>
      <c r="H59" s="15">
        <v>300</v>
      </c>
    </row>
    <row r="60" spans="1:8" ht="22.5" customHeight="1">
      <c r="A60" s="12" t="s">
        <v>56</v>
      </c>
      <c r="B60" s="5" t="s">
        <v>30</v>
      </c>
      <c r="C60" s="5"/>
      <c r="D60" s="14"/>
      <c r="E60" s="14"/>
      <c r="F60" s="15">
        <f>F61+F83</f>
        <v>23933.022000000001</v>
      </c>
      <c r="G60" s="15">
        <f t="shared" ref="G60:H60" si="16">G61+G83</f>
        <v>1586.6590000000001</v>
      </c>
      <c r="H60" s="15">
        <f t="shared" si="16"/>
        <v>7166.73</v>
      </c>
    </row>
    <row r="61" spans="1:8" ht="23.25" customHeight="1" outlineLevel="1">
      <c r="A61" s="12" t="s">
        <v>57</v>
      </c>
      <c r="B61" s="5" t="s">
        <v>30</v>
      </c>
      <c r="C61" s="5" t="s">
        <v>32</v>
      </c>
      <c r="D61" s="14"/>
      <c r="E61" s="14"/>
      <c r="F61" s="15">
        <f>F62+F65+F68+F71+F74+F80+F77</f>
        <v>23513.022000000001</v>
      </c>
      <c r="G61" s="15">
        <f t="shared" ref="G61:H61" si="17">G62+G65+G68+G71+G74+G80</f>
        <v>986.65899999999999</v>
      </c>
      <c r="H61" s="15">
        <f t="shared" si="17"/>
        <v>6566.73</v>
      </c>
    </row>
    <row r="62" spans="1:8" ht="56.25" outlineLevel="2">
      <c r="A62" s="12" t="s">
        <v>58</v>
      </c>
      <c r="B62" s="5" t="s">
        <v>30</v>
      </c>
      <c r="C62" s="5" t="s">
        <v>32</v>
      </c>
      <c r="D62" s="14" t="s">
        <v>109</v>
      </c>
      <c r="E62" s="14"/>
      <c r="F62" s="15">
        <f>F63</f>
        <v>249.15899999999999</v>
      </c>
      <c r="G62" s="15">
        <f t="shared" ref="G62:H63" si="18">G63</f>
        <v>249.94200000000001</v>
      </c>
      <c r="H62" s="15">
        <f t="shared" si="18"/>
        <v>258.08999999999997</v>
      </c>
    </row>
    <row r="63" spans="1:8" ht="60.75" customHeight="1" outlineLevel="3">
      <c r="A63" s="12" t="s">
        <v>41</v>
      </c>
      <c r="B63" s="5" t="s">
        <v>30</v>
      </c>
      <c r="C63" s="5" t="s">
        <v>32</v>
      </c>
      <c r="D63" s="14" t="s">
        <v>109</v>
      </c>
      <c r="E63" s="14" t="s">
        <v>3</v>
      </c>
      <c r="F63" s="15">
        <f>F64</f>
        <v>249.15899999999999</v>
      </c>
      <c r="G63" s="15">
        <f t="shared" si="18"/>
        <v>249.94200000000001</v>
      </c>
      <c r="H63" s="15">
        <f t="shared" si="18"/>
        <v>258.08999999999997</v>
      </c>
    </row>
    <row r="64" spans="1:8" ht="62.25" customHeight="1" outlineLevel="4">
      <c r="A64" s="12" t="s">
        <v>42</v>
      </c>
      <c r="B64" s="5" t="s">
        <v>30</v>
      </c>
      <c r="C64" s="5" t="s">
        <v>32</v>
      </c>
      <c r="D64" s="14" t="s">
        <v>109</v>
      </c>
      <c r="E64" s="14" t="s">
        <v>4</v>
      </c>
      <c r="F64" s="15">
        <v>249.15899999999999</v>
      </c>
      <c r="G64" s="15">
        <v>249.94200000000001</v>
      </c>
      <c r="H64" s="15">
        <v>258.08999999999997</v>
      </c>
    </row>
    <row r="65" spans="1:8" ht="75" outlineLevel="2">
      <c r="A65" s="12" t="s">
        <v>88</v>
      </c>
      <c r="B65" s="5" t="s">
        <v>30</v>
      </c>
      <c r="C65" s="5" t="s">
        <v>32</v>
      </c>
      <c r="D65" s="14" t="s">
        <v>110</v>
      </c>
      <c r="E65" s="14"/>
      <c r="F65" s="15">
        <f>F66</f>
        <v>599.22500000000002</v>
      </c>
      <c r="G65" s="15">
        <f t="shared" ref="G65:H66" si="19">G66</f>
        <v>601.10900000000004</v>
      </c>
      <c r="H65" s="15">
        <f t="shared" si="19"/>
        <v>620.70399999999995</v>
      </c>
    </row>
    <row r="66" spans="1:8" ht="56.25" outlineLevel="3">
      <c r="A66" s="12" t="s">
        <v>41</v>
      </c>
      <c r="B66" s="5" t="s">
        <v>30</v>
      </c>
      <c r="C66" s="5" t="s">
        <v>32</v>
      </c>
      <c r="D66" s="14" t="s">
        <v>110</v>
      </c>
      <c r="E66" s="14" t="s">
        <v>3</v>
      </c>
      <c r="F66" s="15">
        <f>F67</f>
        <v>599.22500000000002</v>
      </c>
      <c r="G66" s="15">
        <f t="shared" si="19"/>
        <v>601.10900000000004</v>
      </c>
      <c r="H66" s="15">
        <f t="shared" si="19"/>
        <v>620.70399999999995</v>
      </c>
    </row>
    <row r="67" spans="1:8" ht="60.75" customHeight="1" outlineLevel="4">
      <c r="A67" s="12" t="s">
        <v>42</v>
      </c>
      <c r="B67" s="5" t="s">
        <v>30</v>
      </c>
      <c r="C67" s="5" t="s">
        <v>32</v>
      </c>
      <c r="D67" s="14" t="s">
        <v>110</v>
      </c>
      <c r="E67" s="14" t="s">
        <v>4</v>
      </c>
      <c r="F67" s="15">
        <v>599.22500000000002</v>
      </c>
      <c r="G67" s="15">
        <v>601.10900000000004</v>
      </c>
      <c r="H67" s="15">
        <v>620.70399999999995</v>
      </c>
    </row>
    <row r="68" spans="1:8" ht="66" customHeight="1" outlineLevel="2">
      <c r="A68" s="12" t="s">
        <v>89</v>
      </c>
      <c r="B68" s="5" t="s">
        <v>30</v>
      </c>
      <c r="C68" s="5" t="s">
        <v>32</v>
      </c>
      <c r="D68" s="14" t="s">
        <v>111</v>
      </c>
      <c r="E68" s="14"/>
      <c r="F68" s="15">
        <f>F69</f>
        <v>5027.0659999999998</v>
      </c>
      <c r="G68" s="15">
        <f t="shared" ref="G68:H69" si="20">G69</f>
        <v>98.856999999999999</v>
      </c>
      <c r="H68" s="15">
        <f t="shared" si="20"/>
        <v>5650</v>
      </c>
    </row>
    <row r="69" spans="1:8" ht="60.75" customHeight="1" outlineLevel="3">
      <c r="A69" s="12" t="s">
        <v>41</v>
      </c>
      <c r="B69" s="5" t="s">
        <v>30</v>
      </c>
      <c r="C69" s="5" t="s">
        <v>32</v>
      </c>
      <c r="D69" s="14" t="s">
        <v>111</v>
      </c>
      <c r="E69" s="14" t="s">
        <v>3</v>
      </c>
      <c r="F69" s="15">
        <f>F70</f>
        <v>5027.0659999999998</v>
      </c>
      <c r="G69" s="15">
        <f t="shared" si="20"/>
        <v>98.856999999999999</v>
      </c>
      <c r="H69" s="15">
        <f t="shared" si="20"/>
        <v>5650</v>
      </c>
    </row>
    <row r="70" spans="1:8" ht="61.5" customHeight="1" outlineLevel="4">
      <c r="A70" s="12" t="s">
        <v>42</v>
      </c>
      <c r="B70" s="5" t="s">
        <v>30</v>
      </c>
      <c r="C70" s="5" t="s">
        <v>32</v>
      </c>
      <c r="D70" s="14" t="s">
        <v>111</v>
      </c>
      <c r="E70" s="14" t="s">
        <v>4</v>
      </c>
      <c r="F70" s="15">
        <v>5027.0659999999998</v>
      </c>
      <c r="G70" s="15">
        <v>98.856999999999999</v>
      </c>
      <c r="H70" s="15">
        <v>5650</v>
      </c>
    </row>
    <row r="71" spans="1:8" ht="63.75" customHeight="1" outlineLevel="2">
      <c r="A71" s="12" t="s">
        <v>58</v>
      </c>
      <c r="B71" s="5" t="s">
        <v>30</v>
      </c>
      <c r="C71" s="5" t="s">
        <v>32</v>
      </c>
      <c r="D71" s="14" t="s">
        <v>112</v>
      </c>
      <c r="E71" s="14"/>
      <c r="F71" s="15">
        <f>F72</f>
        <v>6.4950000000000001</v>
      </c>
      <c r="G71" s="15">
        <f t="shared" ref="G71:H72" si="21">G72</f>
        <v>5.101</v>
      </c>
      <c r="H71" s="15">
        <f t="shared" si="21"/>
        <v>5.2670000000000003</v>
      </c>
    </row>
    <row r="72" spans="1:8" ht="56.25" outlineLevel="3">
      <c r="A72" s="12" t="s">
        <v>41</v>
      </c>
      <c r="B72" s="5" t="s">
        <v>30</v>
      </c>
      <c r="C72" s="5" t="s">
        <v>32</v>
      </c>
      <c r="D72" s="14" t="s">
        <v>112</v>
      </c>
      <c r="E72" s="14" t="s">
        <v>3</v>
      </c>
      <c r="F72" s="15">
        <f>F73</f>
        <v>6.4950000000000001</v>
      </c>
      <c r="G72" s="15">
        <f t="shared" si="21"/>
        <v>5.101</v>
      </c>
      <c r="H72" s="15">
        <f t="shared" si="21"/>
        <v>5.2670000000000003</v>
      </c>
    </row>
    <row r="73" spans="1:8" ht="66.75" customHeight="1" outlineLevel="4">
      <c r="A73" s="12" t="s">
        <v>42</v>
      </c>
      <c r="B73" s="5" t="s">
        <v>30</v>
      </c>
      <c r="C73" s="5" t="s">
        <v>32</v>
      </c>
      <c r="D73" s="14" t="s">
        <v>112</v>
      </c>
      <c r="E73" s="14" t="s">
        <v>4</v>
      </c>
      <c r="F73" s="15">
        <v>6.4950000000000001</v>
      </c>
      <c r="G73" s="15">
        <v>5.101</v>
      </c>
      <c r="H73" s="15">
        <v>5.2670000000000003</v>
      </c>
    </row>
    <row r="74" spans="1:8" ht="63.75" customHeight="1" outlineLevel="2">
      <c r="A74" s="12" t="s">
        <v>88</v>
      </c>
      <c r="B74" s="5" t="s">
        <v>30</v>
      </c>
      <c r="C74" s="5" t="s">
        <v>32</v>
      </c>
      <c r="D74" s="14" t="s">
        <v>113</v>
      </c>
      <c r="E74" s="14"/>
      <c r="F74" s="15">
        <f>F75</f>
        <v>31.539000000000001</v>
      </c>
      <c r="G74" s="15">
        <f t="shared" ref="G74:H75" si="22">G75</f>
        <v>31.65</v>
      </c>
      <c r="H74" s="15">
        <f t="shared" si="22"/>
        <v>32.668999999999997</v>
      </c>
    </row>
    <row r="75" spans="1:8" ht="56.25" outlineLevel="3">
      <c r="A75" s="12" t="s">
        <v>41</v>
      </c>
      <c r="B75" s="5" t="s">
        <v>30</v>
      </c>
      <c r="C75" s="5" t="s">
        <v>32</v>
      </c>
      <c r="D75" s="14" t="s">
        <v>113</v>
      </c>
      <c r="E75" s="14" t="s">
        <v>3</v>
      </c>
      <c r="F75" s="15">
        <f>F76</f>
        <v>31.539000000000001</v>
      </c>
      <c r="G75" s="15">
        <f t="shared" si="22"/>
        <v>31.65</v>
      </c>
      <c r="H75" s="15">
        <f t="shared" si="22"/>
        <v>32.668999999999997</v>
      </c>
    </row>
    <row r="76" spans="1:8" ht="56.25" outlineLevel="4">
      <c r="A76" s="12" t="s">
        <v>42</v>
      </c>
      <c r="B76" s="5" t="s">
        <v>30</v>
      </c>
      <c r="C76" s="5" t="s">
        <v>32</v>
      </c>
      <c r="D76" s="14" t="s">
        <v>113</v>
      </c>
      <c r="E76" s="14" t="s">
        <v>4</v>
      </c>
      <c r="F76" s="15">
        <v>31.539000000000001</v>
      </c>
      <c r="G76" s="15">
        <v>31.65</v>
      </c>
      <c r="H76" s="15">
        <v>32.668999999999997</v>
      </c>
    </row>
    <row r="77" spans="1:8" ht="54.75" customHeight="1" outlineLevel="4">
      <c r="A77" s="12" t="s">
        <v>135</v>
      </c>
      <c r="B77" s="5" t="s">
        <v>30</v>
      </c>
      <c r="C77" s="5" t="s">
        <v>32</v>
      </c>
      <c r="D77" s="14" t="s">
        <v>134</v>
      </c>
      <c r="E77" s="14"/>
      <c r="F77" s="15">
        <f>F78</f>
        <v>7000</v>
      </c>
      <c r="G77" s="15">
        <f t="shared" ref="G77:H77" si="23">G78</f>
        <v>0</v>
      </c>
      <c r="H77" s="15">
        <f t="shared" si="23"/>
        <v>0</v>
      </c>
    </row>
    <row r="78" spans="1:8" ht="52.5" customHeight="1" outlineLevel="4">
      <c r="A78" s="12" t="s">
        <v>41</v>
      </c>
      <c r="B78" s="5" t="s">
        <v>30</v>
      </c>
      <c r="C78" s="5" t="s">
        <v>32</v>
      </c>
      <c r="D78" s="14" t="s">
        <v>134</v>
      </c>
      <c r="E78" s="14">
        <v>200</v>
      </c>
      <c r="F78" s="15">
        <f>F79</f>
        <v>7000</v>
      </c>
      <c r="G78" s="15">
        <f t="shared" ref="G78" si="24">G79</f>
        <v>0</v>
      </c>
      <c r="H78" s="15">
        <f>H79</f>
        <v>0</v>
      </c>
    </row>
    <row r="79" spans="1:8" ht="75.75" customHeight="1" outlineLevel="4">
      <c r="A79" s="12" t="s">
        <v>42</v>
      </c>
      <c r="B79" s="5" t="s">
        <v>30</v>
      </c>
      <c r="C79" s="5" t="s">
        <v>32</v>
      </c>
      <c r="D79" s="14" t="s">
        <v>134</v>
      </c>
      <c r="E79" s="14">
        <v>240</v>
      </c>
      <c r="F79" s="15">
        <v>7000</v>
      </c>
      <c r="G79" s="15">
        <v>0</v>
      </c>
      <c r="H79" s="15">
        <v>0</v>
      </c>
    </row>
    <row r="80" spans="1:8" ht="56.25" outlineLevel="2">
      <c r="A80" s="12" t="s">
        <v>58</v>
      </c>
      <c r="B80" s="5" t="s">
        <v>30</v>
      </c>
      <c r="C80" s="5" t="s">
        <v>32</v>
      </c>
      <c r="D80" s="14" t="s">
        <v>114</v>
      </c>
      <c r="E80" s="14"/>
      <c r="F80" s="15">
        <f>F81</f>
        <v>10599.538</v>
      </c>
      <c r="G80" s="15">
        <f t="shared" ref="G80:H81" si="25">G81</f>
        <v>0</v>
      </c>
      <c r="H80" s="15">
        <f t="shared" si="25"/>
        <v>0</v>
      </c>
    </row>
    <row r="81" spans="1:8" ht="56.25" outlineLevel="3">
      <c r="A81" s="12" t="s">
        <v>41</v>
      </c>
      <c r="B81" s="5" t="s">
        <v>30</v>
      </c>
      <c r="C81" s="5" t="s">
        <v>32</v>
      </c>
      <c r="D81" s="14" t="s">
        <v>114</v>
      </c>
      <c r="E81" s="14" t="s">
        <v>3</v>
      </c>
      <c r="F81" s="15">
        <f>F82</f>
        <v>10599.538</v>
      </c>
      <c r="G81" s="15">
        <f t="shared" si="25"/>
        <v>0</v>
      </c>
      <c r="H81" s="15">
        <f t="shared" si="25"/>
        <v>0</v>
      </c>
    </row>
    <row r="82" spans="1:8" ht="56.25" outlineLevel="4">
      <c r="A82" s="12" t="s">
        <v>42</v>
      </c>
      <c r="B82" s="5" t="s">
        <v>30</v>
      </c>
      <c r="C82" s="5" t="s">
        <v>32</v>
      </c>
      <c r="D82" s="14" t="s">
        <v>114</v>
      </c>
      <c r="E82" s="14" t="s">
        <v>4</v>
      </c>
      <c r="F82" s="15">
        <v>10599.538</v>
      </c>
      <c r="G82" s="15"/>
      <c r="H82" s="15"/>
    </row>
    <row r="83" spans="1:8" ht="37.5" outlineLevel="4">
      <c r="A83" s="12" t="s">
        <v>75</v>
      </c>
      <c r="B83" s="5" t="s">
        <v>30</v>
      </c>
      <c r="C83" s="5" t="s">
        <v>76</v>
      </c>
      <c r="D83" s="14"/>
      <c r="E83" s="14"/>
      <c r="F83" s="15">
        <f>F84</f>
        <v>420</v>
      </c>
      <c r="G83" s="15">
        <f t="shared" ref="G83:H85" si="26">G84</f>
        <v>600</v>
      </c>
      <c r="H83" s="15">
        <f t="shared" si="26"/>
        <v>600</v>
      </c>
    </row>
    <row r="84" spans="1:8" ht="56.25" outlineLevel="4">
      <c r="A84" s="12" t="s">
        <v>90</v>
      </c>
      <c r="B84" s="5" t="s">
        <v>30</v>
      </c>
      <c r="C84" s="5" t="s">
        <v>76</v>
      </c>
      <c r="D84" s="14" t="s">
        <v>115</v>
      </c>
      <c r="E84" s="14"/>
      <c r="F84" s="15">
        <f>F85</f>
        <v>420</v>
      </c>
      <c r="G84" s="15">
        <f t="shared" si="26"/>
        <v>600</v>
      </c>
      <c r="H84" s="15">
        <f t="shared" si="26"/>
        <v>600</v>
      </c>
    </row>
    <row r="85" spans="1:8" ht="56.25" outlineLevel="4">
      <c r="A85" s="12" t="s">
        <v>41</v>
      </c>
      <c r="B85" s="5" t="s">
        <v>30</v>
      </c>
      <c r="C85" s="5" t="s">
        <v>76</v>
      </c>
      <c r="D85" s="14" t="s">
        <v>115</v>
      </c>
      <c r="E85" s="14" t="s">
        <v>3</v>
      </c>
      <c r="F85" s="15">
        <f>F86</f>
        <v>420</v>
      </c>
      <c r="G85" s="15">
        <f t="shared" si="26"/>
        <v>600</v>
      </c>
      <c r="H85" s="15">
        <f t="shared" si="26"/>
        <v>600</v>
      </c>
    </row>
    <row r="86" spans="1:8" ht="56.25" outlineLevel="4">
      <c r="A86" s="12" t="s">
        <v>42</v>
      </c>
      <c r="B86" s="5" t="s">
        <v>30</v>
      </c>
      <c r="C86" s="5" t="s">
        <v>76</v>
      </c>
      <c r="D86" s="14" t="s">
        <v>115</v>
      </c>
      <c r="E86" s="14" t="s">
        <v>4</v>
      </c>
      <c r="F86" s="15">
        <v>420</v>
      </c>
      <c r="G86" s="32">
        <v>600</v>
      </c>
      <c r="H86" s="32">
        <v>600</v>
      </c>
    </row>
    <row r="87" spans="1:8" ht="37.5">
      <c r="A87" s="12" t="s">
        <v>45</v>
      </c>
      <c r="B87" s="5" t="s">
        <v>33</v>
      </c>
      <c r="C87" s="5"/>
      <c r="D87" s="14"/>
      <c r="E87" s="14"/>
      <c r="F87" s="15">
        <f>F88+F95+F102</f>
        <v>22482.763279999999</v>
      </c>
      <c r="G87" s="15">
        <f t="shared" ref="G87:H87" si="27">G88+G95+G102</f>
        <v>15808.847180000001</v>
      </c>
      <c r="H87" s="15">
        <f t="shared" si="27"/>
        <v>11635.52505</v>
      </c>
    </row>
    <row r="88" spans="1:8" ht="18.75" outlineLevel="1">
      <c r="A88" s="12" t="s">
        <v>46</v>
      </c>
      <c r="B88" s="5" t="s">
        <v>33</v>
      </c>
      <c r="C88" s="5" t="s">
        <v>29</v>
      </c>
      <c r="D88" s="14"/>
      <c r="E88" s="14"/>
      <c r="F88" s="15">
        <f>F89+F92</f>
        <v>413.39644999999996</v>
      </c>
      <c r="G88" s="15">
        <f t="shared" ref="G88:H88" si="28">G89+G92</f>
        <v>250</v>
      </c>
      <c r="H88" s="15">
        <f t="shared" si="28"/>
        <v>250</v>
      </c>
    </row>
    <row r="89" spans="1:8" ht="75.75" customHeight="1" outlineLevel="2">
      <c r="A89" s="12" t="s">
        <v>91</v>
      </c>
      <c r="B89" s="5" t="s">
        <v>33</v>
      </c>
      <c r="C89" s="5" t="s">
        <v>29</v>
      </c>
      <c r="D89" s="14" t="s">
        <v>116</v>
      </c>
      <c r="E89" s="14"/>
      <c r="F89" s="15">
        <f>F90</f>
        <v>216.904</v>
      </c>
      <c r="G89" s="15">
        <f t="shared" ref="G89:H90" si="29">G90</f>
        <v>250</v>
      </c>
      <c r="H89" s="15">
        <f t="shared" si="29"/>
        <v>250</v>
      </c>
    </row>
    <row r="90" spans="1:8" ht="56.25" outlineLevel="3">
      <c r="A90" s="12" t="s">
        <v>41</v>
      </c>
      <c r="B90" s="5" t="s">
        <v>33</v>
      </c>
      <c r="C90" s="5" t="s">
        <v>29</v>
      </c>
      <c r="D90" s="14" t="s">
        <v>116</v>
      </c>
      <c r="E90" s="14" t="s">
        <v>3</v>
      </c>
      <c r="F90" s="15">
        <f>F91</f>
        <v>216.904</v>
      </c>
      <c r="G90" s="15">
        <f t="shared" si="29"/>
        <v>250</v>
      </c>
      <c r="H90" s="15">
        <f t="shared" si="29"/>
        <v>250</v>
      </c>
    </row>
    <row r="91" spans="1:8" ht="56.25" outlineLevel="4">
      <c r="A91" s="12" t="s">
        <v>42</v>
      </c>
      <c r="B91" s="5" t="s">
        <v>33</v>
      </c>
      <c r="C91" s="5" t="s">
        <v>29</v>
      </c>
      <c r="D91" s="14" t="s">
        <v>116</v>
      </c>
      <c r="E91" s="14" t="s">
        <v>4</v>
      </c>
      <c r="F91" s="15">
        <v>216.904</v>
      </c>
      <c r="G91" s="15">
        <v>250</v>
      </c>
      <c r="H91" s="15">
        <v>250</v>
      </c>
    </row>
    <row r="92" spans="1:8" ht="25.5" customHeight="1" outlineLevel="4">
      <c r="A92" s="12" t="s">
        <v>137</v>
      </c>
      <c r="B92" s="5" t="s">
        <v>33</v>
      </c>
      <c r="C92" s="5" t="s">
        <v>29</v>
      </c>
      <c r="D92" s="14" t="s">
        <v>136</v>
      </c>
      <c r="E92" s="14"/>
      <c r="F92" s="15">
        <f>F93</f>
        <v>196.49244999999999</v>
      </c>
      <c r="G92" s="15">
        <f t="shared" ref="G92:H92" si="30">G93</f>
        <v>0</v>
      </c>
      <c r="H92" s="15">
        <f t="shared" si="30"/>
        <v>0</v>
      </c>
    </row>
    <row r="93" spans="1:8" ht="50.25" customHeight="1" outlineLevel="4">
      <c r="A93" s="12" t="s">
        <v>41</v>
      </c>
      <c r="B93" s="5" t="s">
        <v>33</v>
      </c>
      <c r="C93" s="5" t="s">
        <v>29</v>
      </c>
      <c r="D93" s="14" t="s">
        <v>136</v>
      </c>
      <c r="E93" s="14" t="s">
        <v>3</v>
      </c>
      <c r="F93" s="15">
        <f>F94</f>
        <v>196.49244999999999</v>
      </c>
      <c r="G93" s="15">
        <f t="shared" ref="G93:H93" si="31">G94</f>
        <v>0</v>
      </c>
      <c r="H93" s="15">
        <f t="shared" si="31"/>
        <v>0</v>
      </c>
    </row>
    <row r="94" spans="1:8" ht="60.75" customHeight="1" outlineLevel="4">
      <c r="A94" s="12" t="s">
        <v>42</v>
      </c>
      <c r="B94" s="5" t="s">
        <v>33</v>
      </c>
      <c r="C94" s="5" t="s">
        <v>29</v>
      </c>
      <c r="D94" s="14" t="s">
        <v>136</v>
      </c>
      <c r="E94" s="14" t="s">
        <v>4</v>
      </c>
      <c r="F94" s="15">
        <v>196.49244999999999</v>
      </c>
      <c r="G94" s="15">
        <v>0</v>
      </c>
      <c r="H94" s="15">
        <v>0</v>
      </c>
    </row>
    <row r="95" spans="1:8" ht="24" customHeight="1" outlineLevel="1">
      <c r="A95" s="12" t="s">
        <v>47</v>
      </c>
      <c r="B95" s="5" t="s">
        <v>33</v>
      </c>
      <c r="C95" s="5" t="s">
        <v>34</v>
      </c>
      <c r="D95" s="14"/>
      <c r="E95" s="14"/>
      <c r="F95" s="15">
        <f>F96+F99</f>
        <v>9542.16</v>
      </c>
      <c r="G95" s="15">
        <f>G99</f>
        <v>107</v>
      </c>
      <c r="H95" s="15">
        <f>H99</f>
        <v>107</v>
      </c>
    </row>
    <row r="96" spans="1:8" ht="42.75" customHeight="1" outlineLevel="1">
      <c r="A96" s="12" t="s">
        <v>125</v>
      </c>
      <c r="B96" s="5" t="s">
        <v>33</v>
      </c>
      <c r="C96" s="5" t="s">
        <v>34</v>
      </c>
      <c r="D96" s="24" t="s">
        <v>124</v>
      </c>
      <c r="E96" s="14"/>
      <c r="F96" s="15">
        <f>F97</f>
        <v>9357.4599999999991</v>
      </c>
      <c r="G96" s="15"/>
      <c r="H96" s="15"/>
    </row>
    <row r="97" spans="1:8" ht="45" customHeight="1" outlineLevel="1">
      <c r="A97" s="12" t="s">
        <v>41</v>
      </c>
      <c r="B97" s="5" t="s">
        <v>33</v>
      </c>
      <c r="C97" s="5" t="s">
        <v>34</v>
      </c>
      <c r="D97" s="14" t="s">
        <v>124</v>
      </c>
      <c r="E97" s="14">
        <v>200</v>
      </c>
      <c r="F97" s="15">
        <f>F98</f>
        <v>9357.4599999999991</v>
      </c>
      <c r="G97" s="15"/>
      <c r="H97" s="15"/>
    </row>
    <row r="98" spans="1:8" ht="61.5" customHeight="1" outlineLevel="1">
      <c r="A98" s="12" t="s">
        <v>42</v>
      </c>
      <c r="B98" s="5" t="s">
        <v>33</v>
      </c>
      <c r="C98" s="5" t="s">
        <v>34</v>
      </c>
      <c r="D98" s="14" t="s">
        <v>124</v>
      </c>
      <c r="E98" s="25">
        <v>240</v>
      </c>
      <c r="F98" s="15">
        <v>9357.4599999999991</v>
      </c>
      <c r="G98" s="15"/>
      <c r="H98" s="15"/>
    </row>
    <row r="99" spans="1:8" ht="91.5" customHeight="1" outlineLevel="2">
      <c r="A99" s="12" t="s">
        <v>93</v>
      </c>
      <c r="B99" s="5" t="s">
        <v>33</v>
      </c>
      <c r="C99" s="5" t="s">
        <v>34</v>
      </c>
      <c r="D99" s="14" t="s">
        <v>117</v>
      </c>
      <c r="E99" s="14"/>
      <c r="F99" s="15">
        <f>F100</f>
        <v>184.7</v>
      </c>
      <c r="G99" s="15">
        <f t="shared" ref="G99:H100" si="32">G100</f>
        <v>107</v>
      </c>
      <c r="H99" s="15">
        <f t="shared" si="32"/>
        <v>107</v>
      </c>
    </row>
    <row r="100" spans="1:8" ht="51.75" customHeight="1" outlineLevel="3">
      <c r="A100" s="12" t="s">
        <v>41</v>
      </c>
      <c r="B100" s="5" t="s">
        <v>33</v>
      </c>
      <c r="C100" s="5" t="s">
        <v>34</v>
      </c>
      <c r="D100" s="14" t="s">
        <v>117</v>
      </c>
      <c r="E100" s="14" t="s">
        <v>3</v>
      </c>
      <c r="F100" s="15">
        <f>F101</f>
        <v>184.7</v>
      </c>
      <c r="G100" s="15">
        <f t="shared" si="32"/>
        <v>107</v>
      </c>
      <c r="H100" s="15">
        <f t="shared" si="32"/>
        <v>107</v>
      </c>
    </row>
    <row r="101" spans="1:8" ht="59.25" customHeight="1" outlineLevel="4">
      <c r="A101" s="12" t="s">
        <v>42</v>
      </c>
      <c r="B101" s="5" t="s">
        <v>33</v>
      </c>
      <c r="C101" s="5" t="s">
        <v>34</v>
      </c>
      <c r="D101" s="14" t="s">
        <v>117</v>
      </c>
      <c r="E101" s="14" t="s">
        <v>4</v>
      </c>
      <c r="F101" s="15">
        <v>184.7</v>
      </c>
      <c r="G101" s="15">
        <v>107</v>
      </c>
      <c r="H101" s="15">
        <v>107</v>
      </c>
    </row>
    <row r="102" spans="1:8" ht="24.75" customHeight="1" outlineLevel="1">
      <c r="A102" s="12" t="s">
        <v>62</v>
      </c>
      <c r="B102" s="5" t="s">
        <v>33</v>
      </c>
      <c r="C102" s="5" t="s">
        <v>31</v>
      </c>
      <c r="D102" s="14"/>
      <c r="E102" s="14"/>
      <c r="F102" s="15">
        <f>F103+F108+F111+F114+F120+F123+F126</f>
        <v>12527.206829999999</v>
      </c>
      <c r="G102" s="15">
        <f t="shared" ref="G102:H102" si="33">G103+G108+G111+G114+G120+G123+G126</f>
        <v>15451.847180000001</v>
      </c>
      <c r="H102" s="15">
        <f t="shared" si="33"/>
        <v>11278.52505</v>
      </c>
    </row>
    <row r="103" spans="1:8" ht="39.75" customHeight="1" outlineLevel="2">
      <c r="A103" s="12" t="s">
        <v>92</v>
      </c>
      <c r="B103" s="5" t="s">
        <v>33</v>
      </c>
      <c r="C103" s="5" t="s">
        <v>31</v>
      </c>
      <c r="D103" s="14" t="s">
        <v>118</v>
      </c>
      <c r="E103" s="14"/>
      <c r="F103" s="15">
        <f>F104+F106</f>
        <v>3956.7509999999997</v>
      </c>
      <c r="G103" s="15">
        <f t="shared" ref="G103:H104" si="34">G104</f>
        <v>3630</v>
      </c>
      <c r="H103" s="15">
        <f t="shared" si="34"/>
        <v>3630</v>
      </c>
    </row>
    <row r="104" spans="1:8" ht="44.25" customHeight="1" outlineLevel="3">
      <c r="A104" s="12" t="s">
        <v>41</v>
      </c>
      <c r="B104" s="5" t="s">
        <v>33</v>
      </c>
      <c r="C104" s="5" t="s">
        <v>31</v>
      </c>
      <c r="D104" s="14" t="s">
        <v>118</v>
      </c>
      <c r="E104" s="14" t="s">
        <v>3</v>
      </c>
      <c r="F104" s="15">
        <f>F105</f>
        <v>3673.6442099999999</v>
      </c>
      <c r="G104" s="15">
        <f t="shared" si="34"/>
        <v>3630</v>
      </c>
      <c r="H104" s="15">
        <f t="shared" si="34"/>
        <v>3630</v>
      </c>
    </row>
    <row r="105" spans="1:8" ht="59.25" customHeight="1" outlineLevel="4">
      <c r="A105" s="12" t="s">
        <v>42</v>
      </c>
      <c r="B105" s="5" t="s">
        <v>33</v>
      </c>
      <c r="C105" s="5" t="s">
        <v>31</v>
      </c>
      <c r="D105" s="14" t="s">
        <v>118</v>
      </c>
      <c r="E105" s="14" t="s">
        <v>4</v>
      </c>
      <c r="F105" s="15">
        <v>3673.6442099999999</v>
      </c>
      <c r="G105" s="15">
        <v>3630</v>
      </c>
      <c r="H105" s="15">
        <v>3630</v>
      </c>
    </row>
    <row r="106" spans="1:8" ht="34.5" customHeight="1" outlineLevel="4">
      <c r="A106" s="12" t="s">
        <v>43</v>
      </c>
      <c r="B106" s="5" t="s">
        <v>33</v>
      </c>
      <c r="C106" s="5" t="s">
        <v>31</v>
      </c>
      <c r="D106" s="14" t="s">
        <v>118</v>
      </c>
      <c r="E106" s="14">
        <v>800</v>
      </c>
      <c r="F106" s="15">
        <f>F107</f>
        <v>283.10678999999999</v>
      </c>
      <c r="G106" s="15"/>
      <c r="H106" s="15"/>
    </row>
    <row r="107" spans="1:8" ht="36" customHeight="1" outlineLevel="4">
      <c r="A107" s="30" t="s">
        <v>54</v>
      </c>
      <c r="B107" s="5" t="s">
        <v>33</v>
      </c>
      <c r="C107" s="5" t="s">
        <v>31</v>
      </c>
      <c r="D107" s="14" t="s">
        <v>118</v>
      </c>
      <c r="E107" s="14">
        <v>830</v>
      </c>
      <c r="F107" s="15">
        <v>283.10678999999999</v>
      </c>
      <c r="G107" s="15"/>
      <c r="H107" s="15"/>
    </row>
    <row r="108" spans="1:8" ht="25.5" customHeight="1" outlineLevel="2">
      <c r="A108" s="12" t="s">
        <v>94</v>
      </c>
      <c r="B108" s="5" t="s">
        <v>33</v>
      </c>
      <c r="C108" s="5" t="s">
        <v>31</v>
      </c>
      <c r="D108" s="14" t="s">
        <v>119</v>
      </c>
      <c r="E108" s="14"/>
      <c r="F108" s="15">
        <f>F109</f>
        <v>631.07399999999996</v>
      </c>
      <c r="G108" s="15">
        <f t="shared" ref="G108:H109" si="35">G109</f>
        <v>400</v>
      </c>
      <c r="H108" s="15">
        <f t="shared" si="35"/>
        <v>400</v>
      </c>
    </row>
    <row r="109" spans="1:8" ht="48" customHeight="1" outlineLevel="3">
      <c r="A109" s="12" t="s">
        <v>41</v>
      </c>
      <c r="B109" s="5" t="s">
        <v>33</v>
      </c>
      <c r="C109" s="5" t="s">
        <v>31</v>
      </c>
      <c r="D109" s="14" t="s">
        <v>119</v>
      </c>
      <c r="E109" s="14" t="s">
        <v>3</v>
      </c>
      <c r="F109" s="15">
        <f>F110</f>
        <v>631.07399999999996</v>
      </c>
      <c r="G109" s="15">
        <f t="shared" si="35"/>
        <v>400</v>
      </c>
      <c r="H109" s="15">
        <f t="shared" si="35"/>
        <v>400</v>
      </c>
    </row>
    <row r="110" spans="1:8" ht="56.25" outlineLevel="4">
      <c r="A110" s="12" t="s">
        <v>42</v>
      </c>
      <c r="B110" s="5" t="s">
        <v>33</v>
      </c>
      <c r="C110" s="5" t="s">
        <v>31</v>
      </c>
      <c r="D110" s="14" t="s">
        <v>119</v>
      </c>
      <c r="E110" s="14" t="s">
        <v>4</v>
      </c>
      <c r="F110" s="15">
        <v>631.07399999999996</v>
      </c>
      <c r="G110" s="15">
        <v>400</v>
      </c>
      <c r="H110" s="15">
        <v>400</v>
      </c>
    </row>
    <row r="111" spans="1:8" ht="42" customHeight="1" outlineLevel="2">
      <c r="A111" s="12" t="s">
        <v>95</v>
      </c>
      <c r="B111" s="5" t="s">
        <v>33</v>
      </c>
      <c r="C111" s="5" t="s">
        <v>31</v>
      </c>
      <c r="D111" s="14" t="s">
        <v>120</v>
      </c>
      <c r="E111" s="14"/>
      <c r="F111" s="15">
        <f>F112</f>
        <v>113.32</v>
      </c>
      <c r="G111" s="15">
        <f t="shared" ref="G111:H112" si="36">G112</f>
        <v>200</v>
      </c>
      <c r="H111" s="15">
        <f t="shared" si="36"/>
        <v>200</v>
      </c>
    </row>
    <row r="112" spans="1:8" ht="58.5" customHeight="1" outlineLevel="3">
      <c r="A112" s="12" t="s">
        <v>41</v>
      </c>
      <c r="B112" s="5" t="s">
        <v>33</v>
      </c>
      <c r="C112" s="5" t="s">
        <v>31</v>
      </c>
      <c r="D112" s="14" t="s">
        <v>120</v>
      </c>
      <c r="E112" s="14" t="s">
        <v>3</v>
      </c>
      <c r="F112" s="15">
        <f>F113</f>
        <v>113.32</v>
      </c>
      <c r="G112" s="15">
        <f t="shared" si="36"/>
        <v>200</v>
      </c>
      <c r="H112" s="15">
        <f t="shared" si="36"/>
        <v>200</v>
      </c>
    </row>
    <row r="113" spans="1:8" ht="58.5" customHeight="1" outlineLevel="4">
      <c r="A113" s="12" t="s">
        <v>42</v>
      </c>
      <c r="B113" s="5" t="s">
        <v>33</v>
      </c>
      <c r="C113" s="5" t="s">
        <v>31</v>
      </c>
      <c r="D113" s="14" t="s">
        <v>120</v>
      </c>
      <c r="E113" s="14" t="s">
        <v>4</v>
      </c>
      <c r="F113" s="15">
        <v>113.32</v>
      </c>
      <c r="G113" s="15">
        <v>200</v>
      </c>
      <c r="H113" s="15">
        <v>200</v>
      </c>
    </row>
    <row r="114" spans="1:8" ht="40.5" customHeight="1" outlineLevel="2">
      <c r="A114" s="12" t="s">
        <v>96</v>
      </c>
      <c r="B114" s="5" t="s">
        <v>33</v>
      </c>
      <c r="C114" s="5" t="s">
        <v>31</v>
      </c>
      <c r="D114" s="14" t="s">
        <v>121</v>
      </c>
      <c r="E114" s="14"/>
      <c r="F114" s="15">
        <f>F115+F117</f>
        <v>3297.3170300000002</v>
      </c>
      <c r="G114" s="15">
        <f t="shared" ref="G114:H114" si="37">G115+G117</f>
        <v>1984.0875900000001</v>
      </c>
      <c r="H114" s="15">
        <f t="shared" si="37"/>
        <v>2198.9025900000001</v>
      </c>
    </row>
    <row r="115" spans="1:8" ht="56.25" outlineLevel="3">
      <c r="A115" s="12" t="s">
        <v>41</v>
      </c>
      <c r="B115" s="5" t="s">
        <v>33</v>
      </c>
      <c r="C115" s="5" t="s">
        <v>31</v>
      </c>
      <c r="D115" s="14" t="s">
        <v>121</v>
      </c>
      <c r="E115" s="14" t="s">
        <v>3</v>
      </c>
      <c r="F115" s="15">
        <f>F116</f>
        <v>3291.4910300000001</v>
      </c>
      <c r="G115" s="15">
        <f t="shared" ref="G115:H115" si="38">G116</f>
        <v>1984.0875900000001</v>
      </c>
      <c r="H115" s="15">
        <f t="shared" si="38"/>
        <v>2198.9025900000001</v>
      </c>
    </row>
    <row r="116" spans="1:8" ht="56.25" outlineLevel="4">
      <c r="A116" s="12" t="s">
        <v>42</v>
      </c>
      <c r="B116" s="5" t="s">
        <v>33</v>
      </c>
      <c r="C116" s="5" t="s">
        <v>31</v>
      </c>
      <c r="D116" s="14" t="s">
        <v>121</v>
      </c>
      <c r="E116" s="14" t="s">
        <v>4</v>
      </c>
      <c r="F116" s="15">
        <v>3291.4910300000001</v>
      </c>
      <c r="G116" s="15">
        <v>1984.0875900000001</v>
      </c>
      <c r="H116" s="15">
        <v>2198.9025900000001</v>
      </c>
    </row>
    <row r="117" spans="1:8" ht="18.75" outlineLevel="3">
      <c r="A117" s="12" t="s">
        <v>43</v>
      </c>
      <c r="B117" s="5" t="s">
        <v>33</v>
      </c>
      <c r="C117" s="5" t="s">
        <v>31</v>
      </c>
      <c r="D117" s="14" t="s">
        <v>12</v>
      </c>
      <c r="E117" s="14" t="s">
        <v>5</v>
      </c>
      <c r="F117" s="15">
        <f>F118+F119</f>
        <v>5.8260000000000005</v>
      </c>
      <c r="G117" s="15">
        <f t="shared" ref="G117:H117" si="39">G118</f>
        <v>0</v>
      </c>
      <c r="H117" s="15">
        <f t="shared" si="39"/>
        <v>0</v>
      </c>
    </row>
    <row r="118" spans="1:8" ht="18.75" outlineLevel="4">
      <c r="A118" s="12" t="s">
        <v>54</v>
      </c>
      <c r="B118" s="5" t="s">
        <v>33</v>
      </c>
      <c r="C118" s="5" t="s">
        <v>31</v>
      </c>
      <c r="D118" s="14" t="s">
        <v>12</v>
      </c>
      <c r="E118" s="14" t="s">
        <v>9</v>
      </c>
      <c r="F118" s="15">
        <v>3</v>
      </c>
      <c r="G118" s="15"/>
      <c r="H118" s="15"/>
    </row>
    <row r="119" spans="1:8" ht="18.75" outlineLevel="4">
      <c r="A119" s="12" t="s">
        <v>44</v>
      </c>
      <c r="B119" s="5" t="s">
        <v>33</v>
      </c>
      <c r="C119" s="5" t="s">
        <v>31</v>
      </c>
      <c r="D119" s="14" t="s">
        <v>12</v>
      </c>
      <c r="E119" s="14">
        <v>850</v>
      </c>
      <c r="F119" s="15">
        <v>2.8260000000000001</v>
      </c>
      <c r="G119" s="15"/>
      <c r="H119" s="15"/>
    </row>
    <row r="120" spans="1:8" ht="60.75" customHeight="1" outlineLevel="2">
      <c r="A120" s="12" t="s">
        <v>63</v>
      </c>
      <c r="B120" s="5" t="s">
        <v>33</v>
      </c>
      <c r="C120" s="5" t="s">
        <v>31</v>
      </c>
      <c r="D120" s="14" t="s">
        <v>77</v>
      </c>
      <c r="E120" s="14"/>
      <c r="F120" s="15">
        <f>F121</f>
        <v>139.69999999999999</v>
      </c>
      <c r="G120" s="15">
        <f t="shared" ref="G120:H121" si="40">G121</f>
        <v>0</v>
      </c>
      <c r="H120" s="15">
        <f t="shared" si="40"/>
        <v>0</v>
      </c>
    </row>
    <row r="121" spans="1:8" ht="60" customHeight="1" outlineLevel="3">
      <c r="A121" s="12" t="s">
        <v>41</v>
      </c>
      <c r="B121" s="5" t="s">
        <v>33</v>
      </c>
      <c r="C121" s="5" t="s">
        <v>31</v>
      </c>
      <c r="D121" s="14" t="s">
        <v>77</v>
      </c>
      <c r="E121" s="14" t="s">
        <v>3</v>
      </c>
      <c r="F121" s="15">
        <f>F122</f>
        <v>139.69999999999999</v>
      </c>
      <c r="G121" s="15">
        <f t="shared" si="40"/>
        <v>0</v>
      </c>
      <c r="H121" s="15">
        <f t="shared" si="40"/>
        <v>0</v>
      </c>
    </row>
    <row r="122" spans="1:8" ht="56.25" outlineLevel="4">
      <c r="A122" s="12" t="s">
        <v>42</v>
      </c>
      <c r="B122" s="5" t="s">
        <v>33</v>
      </c>
      <c r="C122" s="5" t="s">
        <v>31</v>
      </c>
      <c r="D122" s="14" t="s">
        <v>77</v>
      </c>
      <c r="E122" s="14" t="s">
        <v>4</v>
      </c>
      <c r="F122" s="15">
        <v>139.69999999999999</v>
      </c>
      <c r="G122" s="15"/>
      <c r="H122" s="15"/>
    </row>
    <row r="123" spans="1:8" ht="48" customHeight="1" outlineLevel="2">
      <c r="A123" s="12" t="s">
        <v>73</v>
      </c>
      <c r="B123" s="5" t="s">
        <v>33</v>
      </c>
      <c r="C123" s="5" t="s">
        <v>31</v>
      </c>
      <c r="D123" s="14" t="s">
        <v>78</v>
      </c>
      <c r="E123" s="14"/>
      <c r="F123" s="15">
        <f>F124</f>
        <v>4389.0447999999997</v>
      </c>
      <c r="G123" s="15">
        <f t="shared" ref="G123:H124" si="41">G124</f>
        <v>4386.6165899999996</v>
      </c>
      <c r="H123" s="15">
        <f t="shared" si="41"/>
        <v>4849.6224599999996</v>
      </c>
    </row>
    <row r="124" spans="1:8" ht="44.25" customHeight="1" outlineLevel="3">
      <c r="A124" s="12" t="s">
        <v>41</v>
      </c>
      <c r="B124" s="5" t="s">
        <v>33</v>
      </c>
      <c r="C124" s="5" t="s">
        <v>31</v>
      </c>
      <c r="D124" s="14" t="s">
        <v>78</v>
      </c>
      <c r="E124" s="14" t="s">
        <v>3</v>
      </c>
      <c r="F124" s="15">
        <f>F125</f>
        <v>4389.0447999999997</v>
      </c>
      <c r="G124" s="15">
        <f t="shared" si="41"/>
        <v>4386.6165899999996</v>
      </c>
      <c r="H124" s="15">
        <f t="shared" si="41"/>
        <v>4849.6224599999996</v>
      </c>
    </row>
    <row r="125" spans="1:8" ht="56.25" outlineLevel="4">
      <c r="A125" s="12" t="s">
        <v>42</v>
      </c>
      <c r="B125" s="5" t="s">
        <v>33</v>
      </c>
      <c r="C125" s="5" t="s">
        <v>31</v>
      </c>
      <c r="D125" s="14" t="s">
        <v>78</v>
      </c>
      <c r="E125" s="14" t="s">
        <v>4</v>
      </c>
      <c r="F125" s="15">
        <v>4389.0447999999997</v>
      </c>
      <c r="G125" s="15">
        <v>4386.6165899999996</v>
      </c>
      <c r="H125" s="15">
        <v>4849.6224599999996</v>
      </c>
    </row>
    <row r="126" spans="1:8" ht="63" customHeight="1" outlineLevel="4">
      <c r="A126" s="12" t="s">
        <v>145</v>
      </c>
      <c r="B126" s="5" t="s">
        <v>33</v>
      </c>
      <c r="C126" s="5" t="s">
        <v>31</v>
      </c>
      <c r="D126" s="14" t="s">
        <v>144</v>
      </c>
      <c r="E126" s="14"/>
      <c r="F126" s="15">
        <f>F127</f>
        <v>0</v>
      </c>
      <c r="G126" s="15">
        <f t="shared" ref="G126:H127" si="42">G127</f>
        <v>4851.143</v>
      </c>
      <c r="H126" s="15">
        <f t="shared" si="42"/>
        <v>0</v>
      </c>
    </row>
    <row r="127" spans="1:8" ht="56.25" outlineLevel="4">
      <c r="A127" s="12" t="s">
        <v>59</v>
      </c>
      <c r="B127" s="5" t="s">
        <v>33</v>
      </c>
      <c r="C127" s="5" t="s">
        <v>31</v>
      </c>
      <c r="D127" s="14" t="s">
        <v>144</v>
      </c>
      <c r="E127" s="14">
        <v>400</v>
      </c>
      <c r="F127" s="15">
        <f>F128</f>
        <v>0</v>
      </c>
      <c r="G127" s="15">
        <f t="shared" si="42"/>
        <v>4851.143</v>
      </c>
      <c r="H127" s="15">
        <f t="shared" si="42"/>
        <v>0</v>
      </c>
    </row>
    <row r="128" spans="1:8" ht="18.75" outlineLevel="4">
      <c r="A128" s="12" t="s">
        <v>60</v>
      </c>
      <c r="B128" s="5" t="s">
        <v>33</v>
      </c>
      <c r="C128" s="5" t="s">
        <v>31</v>
      </c>
      <c r="D128" s="14" t="s">
        <v>144</v>
      </c>
      <c r="E128" s="14">
        <v>410</v>
      </c>
      <c r="F128" s="15"/>
      <c r="G128" s="15">
        <v>4851.143</v>
      </c>
      <c r="H128" s="15"/>
    </row>
    <row r="129" spans="1:8" ht="21.75" customHeight="1">
      <c r="A129" s="12" t="s">
        <v>64</v>
      </c>
      <c r="B129" s="5" t="s">
        <v>35</v>
      </c>
      <c r="C129" s="5"/>
      <c r="D129" s="14"/>
      <c r="E129" s="14"/>
      <c r="F129" s="15">
        <f>F130</f>
        <v>84644.861000000004</v>
      </c>
      <c r="G129" s="15">
        <f t="shared" ref="G129:H134" si="43">G130</f>
        <v>223600</v>
      </c>
      <c r="H129" s="15">
        <f t="shared" si="43"/>
        <v>0</v>
      </c>
    </row>
    <row r="130" spans="1:8" ht="37.5" outlineLevel="1">
      <c r="A130" s="12" t="s">
        <v>65</v>
      </c>
      <c r="B130" s="5" t="s">
        <v>35</v>
      </c>
      <c r="C130" s="5" t="s">
        <v>34</v>
      </c>
      <c r="D130" s="14"/>
      <c r="E130" s="14"/>
      <c r="F130" s="15">
        <f>F131+F136</f>
        <v>84644.861000000004</v>
      </c>
      <c r="G130" s="15">
        <f t="shared" ref="G130:H130" si="44">G131+G136</f>
        <v>223600</v>
      </c>
      <c r="H130" s="15">
        <f t="shared" si="44"/>
        <v>0</v>
      </c>
    </row>
    <row r="131" spans="1:8" ht="96.75" customHeight="1" outlineLevel="2">
      <c r="A131" s="12" t="s">
        <v>61</v>
      </c>
      <c r="B131" s="5" t="s">
        <v>35</v>
      </c>
      <c r="C131" s="5" t="s">
        <v>34</v>
      </c>
      <c r="D131" s="14" t="s">
        <v>13</v>
      </c>
      <c r="E131" s="14"/>
      <c r="F131" s="15">
        <f>F134</f>
        <v>36515.591</v>
      </c>
      <c r="G131" s="15">
        <f>G134+G132</f>
        <v>223600</v>
      </c>
      <c r="H131" s="15">
        <f>H134</f>
        <v>0</v>
      </c>
    </row>
    <row r="132" spans="1:8" ht="51.75" customHeight="1" outlineLevel="2">
      <c r="A132" s="12" t="s">
        <v>41</v>
      </c>
      <c r="B132" s="5" t="s">
        <v>35</v>
      </c>
      <c r="C132" s="5" t="s">
        <v>34</v>
      </c>
      <c r="D132" s="14" t="s">
        <v>13</v>
      </c>
      <c r="E132" s="14">
        <v>200</v>
      </c>
      <c r="F132" s="15"/>
      <c r="G132" s="15">
        <f>G133</f>
        <v>1875.3246799999999</v>
      </c>
      <c r="H132" s="15"/>
    </row>
    <row r="133" spans="1:8" ht="51.75" customHeight="1" outlineLevel="2">
      <c r="A133" s="12" t="s">
        <v>42</v>
      </c>
      <c r="B133" s="5" t="s">
        <v>35</v>
      </c>
      <c r="C133" s="5" t="s">
        <v>34</v>
      </c>
      <c r="D133" s="14" t="s">
        <v>13</v>
      </c>
      <c r="E133" s="14">
        <v>240</v>
      </c>
      <c r="F133" s="15"/>
      <c r="G133" s="15">
        <v>1875.3246799999999</v>
      </c>
      <c r="H133" s="15"/>
    </row>
    <row r="134" spans="1:8" ht="58.5" customHeight="1" outlineLevel="3">
      <c r="A134" s="12" t="s">
        <v>59</v>
      </c>
      <c r="B134" s="5" t="s">
        <v>35</v>
      </c>
      <c r="C134" s="5" t="s">
        <v>34</v>
      </c>
      <c r="D134" s="14" t="s">
        <v>13</v>
      </c>
      <c r="E134" s="14" t="s">
        <v>10</v>
      </c>
      <c r="F134" s="15">
        <f>F135</f>
        <v>36515.591</v>
      </c>
      <c r="G134" s="15">
        <f t="shared" si="43"/>
        <v>221724.67532000001</v>
      </c>
      <c r="H134" s="15">
        <f t="shared" si="43"/>
        <v>0</v>
      </c>
    </row>
    <row r="135" spans="1:8" ht="22.5" customHeight="1" outlineLevel="4">
      <c r="A135" s="12" t="s">
        <v>60</v>
      </c>
      <c r="B135" s="5" t="s">
        <v>35</v>
      </c>
      <c r="C135" s="5" t="s">
        <v>34</v>
      </c>
      <c r="D135" s="14" t="s">
        <v>13</v>
      </c>
      <c r="E135" s="14" t="s">
        <v>11</v>
      </c>
      <c r="F135" s="15">
        <v>36515.591</v>
      </c>
      <c r="G135" s="15">
        <v>221724.67532000001</v>
      </c>
      <c r="H135" s="15"/>
    </row>
    <row r="136" spans="1:8" ht="116.25" customHeight="1" outlineLevel="4">
      <c r="A136" s="12" t="s">
        <v>139</v>
      </c>
      <c r="B136" s="5" t="s">
        <v>35</v>
      </c>
      <c r="C136" s="5" t="s">
        <v>34</v>
      </c>
      <c r="D136" s="14" t="s">
        <v>138</v>
      </c>
      <c r="E136" s="14"/>
      <c r="F136" s="15">
        <f>F137</f>
        <v>48129.27</v>
      </c>
      <c r="G136" s="15">
        <f t="shared" ref="G136:H136" si="45">G137</f>
        <v>0</v>
      </c>
      <c r="H136" s="15">
        <f t="shared" si="45"/>
        <v>0</v>
      </c>
    </row>
    <row r="137" spans="1:8" ht="57" customHeight="1" outlineLevel="4">
      <c r="A137" s="12" t="s">
        <v>59</v>
      </c>
      <c r="B137" s="5" t="s">
        <v>35</v>
      </c>
      <c r="C137" s="5" t="s">
        <v>34</v>
      </c>
      <c r="D137" s="14" t="s">
        <v>138</v>
      </c>
      <c r="E137" s="14">
        <v>400</v>
      </c>
      <c r="F137" s="15">
        <f>F138</f>
        <v>48129.27</v>
      </c>
      <c r="G137" s="15">
        <f t="shared" ref="G137:H137" si="46">G138</f>
        <v>0</v>
      </c>
      <c r="H137" s="15">
        <f t="shared" si="46"/>
        <v>0</v>
      </c>
    </row>
    <row r="138" spans="1:8" ht="30" customHeight="1" outlineLevel="4">
      <c r="A138" s="12" t="s">
        <v>60</v>
      </c>
      <c r="B138" s="5" t="s">
        <v>35</v>
      </c>
      <c r="C138" s="5" t="s">
        <v>34</v>
      </c>
      <c r="D138" s="14" t="s">
        <v>138</v>
      </c>
      <c r="E138" s="14">
        <v>410</v>
      </c>
      <c r="F138" s="15">
        <v>48129.27</v>
      </c>
      <c r="G138" s="18">
        <v>0</v>
      </c>
      <c r="H138" s="15">
        <v>0</v>
      </c>
    </row>
    <row r="139" spans="1:8" ht="23.25" customHeight="1">
      <c r="A139" s="12" t="s">
        <v>66</v>
      </c>
      <c r="B139" s="5" t="s">
        <v>48</v>
      </c>
      <c r="C139" s="5"/>
      <c r="D139" s="14"/>
      <c r="E139" s="14"/>
      <c r="F139" s="15">
        <f>F140</f>
        <v>429.21800000000002</v>
      </c>
      <c r="G139" s="15">
        <f t="shared" ref="G139:H142" si="47">G140</f>
        <v>343.4</v>
      </c>
      <c r="H139" s="15">
        <f t="shared" si="47"/>
        <v>343.4</v>
      </c>
    </row>
    <row r="140" spans="1:8" ht="18.75" outlineLevel="1">
      <c r="A140" s="12" t="s">
        <v>67</v>
      </c>
      <c r="B140" s="5" t="s">
        <v>48</v>
      </c>
      <c r="C140" s="5" t="s">
        <v>29</v>
      </c>
      <c r="D140" s="14"/>
      <c r="E140" s="14"/>
      <c r="F140" s="15">
        <f>F141</f>
        <v>429.21800000000002</v>
      </c>
      <c r="G140" s="15">
        <f t="shared" si="47"/>
        <v>343.4</v>
      </c>
      <c r="H140" s="15">
        <f t="shared" si="47"/>
        <v>343.4</v>
      </c>
    </row>
    <row r="141" spans="1:8" ht="59.25" customHeight="1" outlineLevel="2">
      <c r="A141" s="17" t="s">
        <v>98</v>
      </c>
      <c r="B141" s="5" t="s">
        <v>48</v>
      </c>
      <c r="C141" s="5" t="s">
        <v>29</v>
      </c>
      <c r="D141" s="14" t="s">
        <v>122</v>
      </c>
      <c r="E141" s="14"/>
      <c r="F141" s="15">
        <f>F142</f>
        <v>429.21800000000002</v>
      </c>
      <c r="G141" s="15">
        <f t="shared" si="47"/>
        <v>343.4</v>
      </c>
      <c r="H141" s="15">
        <f t="shared" si="47"/>
        <v>343.4</v>
      </c>
    </row>
    <row r="142" spans="1:8" ht="37.5" outlineLevel="3">
      <c r="A142" s="12" t="s">
        <v>53</v>
      </c>
      <c r="B142" s="5" t="s">
        <v>48</v>
      </c>
      <c r="C142" s="5" t="s">
        <v>29</v>
      </c>
      <c r="D142" s="14" t="s">
        <v>122</v>
      </c>
      <c r="E142" s="14" t="s">
        <v>8</v>
      </c>
      <c r="F142" s="15">
        <f>F143</f>
        <v>429.21800000000002</v>
      </c>
      <c r="G142" s="15">
        <f t="shared" si="47"/>
        <v>343.4</v>
      </c>
      <c r="H142" s="15">
        <f t="shared" si="47"/>
        <v>343.4</v>
      </c>
    </row>
    <row r="143" spans="1:8" ht="37.5" outlineLevel="4">
      <c r="A143" s="12" t="s">
        <v>68</v>
      </c>
      <c r="B143" s="5" t="s">
        <v>48</v>
      </c>
      <c r="C143" s="5" t="s">
        <v>29</v>
      </c>
      <c r="D143" s="14" t="s">
        <v>122</v>
      </c>
      <c r="E143" s="14" t="s">
        <v>14</v>
      </c>
      <c r="F143" s="15">
        <v>429.21800000000002</v>
      </c>
      <c r="G143" s="15">
        <v>343.4</v>
      </c>
      <c r="H143" s="15">
        <v>343.4</v>
      </c>
    </row>
    <row r="144" spans="1:8" ht="18.75">
      <c r="A144" s="12" t="s">
        <v>69</v>
      </c>
      <c r="B144" s="5" t="s">
        <v>49</v>
      </c>
      <c r="C144" s="5"/>
      <c r="D144" s="14"/>
      <c r="E144" s="14"/>
      <c r="F144" s="15">
        <f>F145</f>
        <v>1713</v>
      </c>
      <c r="G144" s="15">
        <f t="shared" ref="G144:H147" si="48">G145</f>
        <v>1513</v>
      </c>
      <c r="H144" s="15">
        <f t="shared" si="48"/>
        <v>1513</v>
      </c>
    </row>
    <row r="145" spans="1:8" ht="18.75" outlineLevel="1">
      <c r="A145" s="12" t="s">
        <v>70</v>
      </c>
      <c r="B145" s="5" t="s">
        <v>49</v>
      </c>
      <c r="C145" s="5" t="s">
        <v>29</v>
      </c>
      <c r="D145" s="14"/>
      <c r="E145" s="14"/>
      <c r="F145" s="15">
        <f>F146</f>
        <v>1713</v>
      </c>
      <c r="G145" s="15">
        <f t="shared" si="48"/>
        <v>1513</v>
      </c>
      <c r="H145" s="15">
        <f t="shared" si="48"/>
        <v>1513</v>
      </c>
    </row>
    <row r="146" spans="1:8" ht="99.75" customHeight="1" outlineLevel="2">
      <c r="A146" s="16" t="s">
        <v>97</v>
      </c>
      <c r="B146" s="5" t="s">
        <v>49</v>
      </c>
      <c r="C146" s="5" t="s">
        <v>29</v>
      </c>
      <c r="D146" s="14" t="s">
        <v>123</v>
      </c>
      <c r="E146" s="14"/>
      <c r="F146" s="15">
        <f>F147</f>
        <v>1713</v>
      </c>
      <c r="G146" s="15">
        <f t="shared" si="48"/>
        <v>1513</v>
      </c>
      <c r="H146" s="15">
        <f t="shared" si="48"/>
        <v>1513</v>
      </c>
    </row>
    <row r="147" spans="1:8" ht="59.25" customHeight="1" outlineLevel="3">
      <c r="A147" s="12" t="s">
        <v>71</v>
      </c>
      <c r="B147" s="5" t="s">
        <v>49</v>
      </c>
      <c r="C147" s="5" t="s">
        <v>29</v>
      </c>
      <c r="D147" s="14" t="s">
        <v>123</v>
      </c>
      <c r="E147" s="14" t="s">
        <v>15</v>
      </c>
      <c r="F147" s="15">
        <f>F148</f>
        <v>1713</v>
      </c>
      <c r="G147" s="15">
        <f t="shared" si="48"/>
        <v>1513</v>
      </c>
      <c r="H147" s="15">
        <f t="shared" si="48"/>
        <v>1513</v>
      </c>
    </row>
    <row r="148" spans="1:8" ht="24" customHeight="1" outlineLevel="4">
      <c r="A148" s="12" t="s">
        <v>72</v>
      </c>
      <c r="B148" s="5" t="s">
        <v>49</v>
      </c>
      <c r="C148" s="5" t="s">
        <v>29</v>
      </c>
      <c r="D148" s="14" t="s">
        <v>123</v>
      </c>
      <c r="E148" s="14" t="s">
        <v>16</v>
      </c>
      <c r="F148" s="15">
        <v>1713</v>
      </c>
      <c r="G148" s="15">
        <v>1513</v>
      </c>
      <c r="H148" s="15">
        <v>1513</v>
      </c>
    </row>
    <row r="149" spans="1:8" ht="64.5" hidden="1" customHeight="1" outlineLevel="4">
      <c r="A149" s="26" t="s">
        <v>126</v>
      </c>
      <c r="B149" s="27" t="s">
        <v>127</v>
      </c>
      <c r="C149" s="5"/>
      <c r="D149" s="14"/>
      <c r="E149" s="14"/>
      <c r="F149" s="15">
        <f>F150</f>
        <v>0</v>
      </c>
      <c r="G149" s="15"/>
      <c r="H149" s="15"/>
    </row>
    <row r="150" spans="1:8" ht="42" hidden="1" customHeight="1" outlineLevel="4">
      <c r="A150" s="26" t="s">
        <v>128</v>
      </c>
      <c r="B150" s="27" t="s">
        <v>127</v>
      </c>
      <c r="C150" s="5" t="s">
        <v>31</v>
      </c>
      <c r="D150" s="14"/>
      <c r="E150" s="14"/>
      <c r="F150" s="15">
        <f>F151</f>
        <v>0</v>
      </c>
      <c r="G150" s="15"/>
      <c r="H150" s="15"/>
    </row>
    <row r="151" spans="1:8" ht="63.75" hidden="1" customHeight="1" outlineLevel="4">
      <c r="A151" s="12" t="s">
        <v>130</v>
      </c>
      <c r="B151" s="27" t="s">
        <v>127</v>
      </c>
      <c r="C151" s="5" t="s">
        <v>31</v>
      </c>
      <c r="D151" s="14" t="s">
        <v>129</v>
      </c>
      <c r="E151" s="14"/>
      <c r="F151" s="15">
        <f>F152</f>
        <v>0</v>
      </c>
      <c r="G151" s="15"/>
      <c r="H151" s="15"/>
    </row>
    <row r="152" spans="1:8" ht="30.75" hidden="1" customHeight="1" outlineLevel="4">
      <c r="A152" s="28" t="s">
        <v>131</v>
      </c>
      <c r="B152" s="27" t="s">
        <v>127</v>
      </c>
      <c r="C152" s="5" t="s">
        <v>31</v>
      </c>
      <c r="D152" s="14" t="s">
        <v>129</v>
      </c>
      <c r="E152" s="14">
        <v>500</v>
      </c>
      <c r="F152" s="15">
        <f>F153</f>
        <v>0</v>
      </c>
      <c r="G152" s="15"/>
      <c r="H152" s="15"/>
    </row>
    <row r="153" spans="1:8" ht="29.25" hidden="1" customHeight="1" outlineLevel="4">
      <c r="A153" s="29" t="s">
        <v>132</v>
      </c>
      <c r="B153" s="27" t="s">
        <v>127</v>
      </c>
      <c r="C153" s="5" t="s">
        <v>31</v>
      </c>
      <c r="D153" s="14" t="s">
        <v>129</v>
      </c>
      <c r="E153" s="14">
        <v>540</v>
      </c>
      <c r="F153" s="15"/>
      <c r="G153" s="15"/>
      <c r="H153" s="15"/>
    </row>
    <row r="154" spans="1:8" ht="27.75" customHeight="1" collapsed="1">
      <c r="A154" s="8" t="s">
        <v>17</v>
      </c>
      <c r="B154" s="8"/>
      <c r="C154" s="9"/>
      <c r="D154" s="9"/>
      <c r="E154" s="9"/>
      <c r="F154" s="33">
        <f>F19+F55+F60+F87+F129+F139+F144+F149</f>
        <v>143501.46512000001</v>
      </c>
      <c r="G154" s="33">
        <f>G19+G55+G60+G87+G129+G139+G144</f>
        <v>252646.10618</v>
      </c>
      <c r="H154" s="33">
        <f>H19+H55+H60+H87+H129+H139+H144</f>
        <v>31133.855050000002</v>
      </c>
    </row>
    <row r="155" spans="1:8" ht="12.75" customHeight="1">
      <c r="A155" s="2"/>
      <c r="B155" s="2"/>
      <c r="C155" s="2"/>
      <c r="D155" s="2"/>
      <c r="E155" s="2"/>
      <c r="F155" s="2"/>
    </row>
    <row r="156" spans="1:8">
      <c r="A156" s="41"/>
      <c r="B156" s="41"/>
      <c r="C156" s="42"/>
      <c r="D156" s="42"/>
      <c r="E156" s="42"/>
      <c r="F156" s="42"/>
    </row>
  </sheetData>
  <mergeCells count="15">
    <mergeCell ref="A12:H12"/>
    <mergeCell ref="A13:H13"/>
    <mergeCell ref="A14:H14"/>
    <mergeCell ref="A15:H15"/>
    <mergeCell ref="A156:F156"/>
    <mergeCell ref="A16:F16"/>
    <mergeCell ref="A10:H10"/>
    <mergeCell ref="A11:H11"/>
    <mergeCell ref="A1:H1"/>
    <mergeCell ref="A2:H2"/>
    <mergeCell ref="A3:H3"/>
    <mergeCell ref="A4:H4"/>
    <mergeCell ref="A5:H5"/>
    <mergeCell ref="B6:H6"/>
    <mergeCell ref="A7:H7"/>
  </mergeCells>
  <pageMargins left="0.59027779999999996" right="0.59027779999999996" top="0.59027779999999996" bottom="0.59027779999999996" header="0.39374999999999999" footer="0.39374999999999999"/>
  <pageSetup paperSize="9" scale="62" fitToHeight="20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EE29043-30A4-49D4-9480-6E17C0F6F5A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без учета счетов бюджета</vt:lpstr>
      <vt:lpstr>'без учета счетов бюджета'!Заголовки_для_печати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KALININSKAYAIA\Пользователь 1</dc:creator>
  <cp:lastModifiedBy>User</cp:lastModifiedBy>
  <cp:lastPrinted>2022-03-03T08:12:30Z</cp:lastPrinted>
  <dcterms:created xsi:type="dcterms:W3CDTF">2020-09-18T11:44:23Z</dcterms:created>
  <dcterms:modified xsi:type="dcterms:W3CDTF">2023-01-12T13:54:10Z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(распред от 13.05.2014 13_58_07)(2).xlsx</vt:lpwstr>
  </property>
  <property fmtid="{D5CDD505-2E9C-101B-9397-08002B2CF9AE}" pid="3" name="Название отчета">
    <vt:lpwstr>Вариант (распред от 13.05.2014 13_58_07)(2).xlsx</vt:lpwstr>
  </property>
  <property fmtid="{D5CDD505-2E9C-101B-9397-08002B2CF9AE}" pid="4" name="Версия клиента">
    <vt:lpwstr>20.1.16.5290 (.NET 4.0)</vt:lpwstr>
  </property>
  <property fmtid="{D5CDD505-2E9C-101B-9397-08002B2CF9AE}" pid="5" name="Версия базы">
    <vt:lpwstr>20.1.1823.151253267</vt:lpwstr>
  </property>
  <property fmtid="{D5CDD505-2E9C-101B-9397-08002B2CF9AE}" pid="6" name="Тип сервера">
    <vt:lpwstr>MSSQL</vt:lpwstr>
  </property>
  <property fmtid="{D5CDD505-2E9C-101B-9397-08002B2CF9AE}" pid="7" name="Сервер">
    <vt:lpwstr>urbanna</vt:lpwstr>
  </property>
  <property fmtid="{D5CDD505-2E9C-101B-9397-08002B2CF9AE}" pid="8" name="База">
    <vt:lpwstr>bks_2020</vt:lpwstr>
  </property>
  <property fmtid="{D5CDD505-2E9C-101B-9397-08002B2CF9AE}" pid="9" name="Пользователь">
    <vt:lpwstr>fo03003</vt:lpwstr>
  </property>
  <property fmtid="{D5CDD505-2E9C-101B-9397-08002B2CF9AE}" pid="10" name="Шаблон">
    <vt:lpwstr>sqr_info_isp_budg_2019.xlt</vt:lpwstr>
  </property>
  <property fmtid="{D5CDD505-2E9C-101B-9397-08002B2CF9AE}" pid="11" name="Локальная база">
    <vt:lpwstr>используется</vt:lpwstr>
  </property>
</Properties>
</file>